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Antonínův Důl\"/>
    </mc:Choice>
  </mc:AlternateContent>
  <bookViews>
    <workbookView xWindow="0" yWindow="0" windowWidth="0" windowHeight="0"/>
  </bookViews>
  <sheets>
    <sheet name="Rekapitulace stavby" sheetId="1" r:id="rId1"/>
    <sheet name="13 - Lokalita Antonínův Důl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'13 - Lokalita Antonínův Důl'!$C$86:$K$255</definedName>
    <definedName name="_xlnm.Print_Area" localSheetId="1">'13 - Lokalita Antonínův Důl'!$C$4:$J$39,'13 - Lokalita Antonínův Důl'!$C$45:$J$68,'13 - Lokalita Antonínův Důl'!$C$74:$J$255</definedName>
    <definedName name="_xlnm.Print_Titles" localSheetId="1">'13 - Lokalita Antonínův Důl'!$86:$86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T244"/>
  <c r="R245"/>
  <c r="R244"/>
  <c r="P245"/>
  <c r="P244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5"/>
  <c r="BH145"/>
  <c r="BG145"/>
  <c r="BF145"/>
  <c r="T145"/>
  <c r="R145"/>
  <c r="P145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17"/>
  <c r="BH117"/>
  <c r="BG117"/>
  <c r="BF117"/>
  <c r="T117"/>
  <c r="R117"/>
  <c r="P117"/>
  <c r="BI110"/>
  <c r="BH110"/>
  <c r="BG110"/>
  <c r="BF110"/>
  <c r="T110"/>
  <c r="R110"/>
  <c r="P110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1" r="L50"/>
  <c r="AM50"/>
  <c r="AM49"/>
  <c r="L49"/>
  <c r="AM47"/>
  <c r="L47"/>
  <c r="L45"/>
  <c r="L44"/>
  <c i="2" r="BK183"/>
  <c r="J90"/>
  <c r="BK252"/>
  <c r="BK245"/>
  <c r="J223"/>
  <c r="J145"/>
  <c r="BK207"/>
  <c r="BK186"/>
  <c r="J199"/>
  <c r="J237"/>
  <c r="BK137"/>
  <c i="3" r="BK124"/>
  <c i="2" r="J96"/>
  <c r="J183"/>
  <c r="J186"/>
  <c r="BK145"/>
  <c i="3" r="BK114"/>
  <c i="2" r="BK155"/>
  <c r="BK104"/>
  <c r="BK249"/>
  <c r="BK201"/>
  <c r="BK170"/>
  <c r="BK124"/>
  <c i="3" r="J103"/>
  <c i="2" r="BK251"/>
  <c r="BK185"/>
  <c r="J180"/>
  <c r="BK173"/>
  <c r="J170"/>
  <c i="3" r="J101"/>
  <c i="2" r="BK152"/>
  <c r="J219"/>
  <c r="BK223"/>
  <c r="BK96"/>
  <c r="BK162"/>
  <c r="J110"/>
  <c r="BK117"/>
  <c r="BK198"/>
  <c r="J137"/>
  <c r="J104"/>
  <c r="J157"/>
  <c r="BK160"/>
  <c i="3" r="J94"/>
  <c i="2" r="J185"/>
  <c r="BK110"/>
  <c r="J213"/>
  <c r="J126"/>
  <c i="3" r="BK101"/>
  <c i="2" r="J254"/>
  <c r="BK168"/>
  <c r="J245"/>
  <c r="J228"/>
  <c r="J209"/>
  <c r="J226"/>
  <c i="3" r="J107"/>
  <c i="2" r="J155"/>
  <c r="J251"/>
  <c r="BK232"/>
  <c r="BK90"/>
  <c i="3" r="BK103"/>
  <c i="2" r="J252"/>
  <c r="J117"/>
  <c r="BK219"/>
  <c r="J162"/>
  <c r="BK135"/>
  <c r="J160"/>
  <c r="BK209"/>
  <c r="BK126"/>
  <c r="J124"/>
  <c r="BK228"/>
  <c i="3" r="BK97"/>
  <c i="2" r="J190"/>
  <c i="3" r="J118"/>
  <c i="2" r="BK180"/>
  <c r="BK157"/>
  <c r="J242"/>
  <c r="J166"/>
  <c r="J132"/>
  <c r="BK242"/>
  <c i="3" r="J122"/>
  <c i="2" r="J173"/>
  <c i="3" r="BK122"/>
  <c i="2" r="BK166"/>
  <c i="3" r="BK107"/>
  <c i="2" r="J249"/>
  <c r="BK132"/>
  <c i="3" r="BK99"/>
  <c i="1" r="AS54"/>
  <c i="3" r="BK118"/>
  <c i="2" r="BK213"/>
  <c r="BK237"/>
  <c i="3" r="BK111"/>
  <c i="2" r="J152"/>
  <c i="3" r="J111"/>
  <c i="2" r="BK190"/>
  <c i="3" r="J114"/>
  <c i="2" r="J198"/>
  <c r="BK101"/>
  <c r="J201"/>
  <c r="BK164"/>
  <c i="3" r="BK88"/>
  <c i="2" r="J168"/>
  <c r="BK226"/>
  <c r="J101"/>
  <c i="3" r="J124"/>
  <c r="BK91"/>
  <c i="2" r="J130"/>
  <c i="3" r="J99"/>
  <c i="2" r="BK203"/>
  <c i="3" r="J97"/>
  <c i="2" r="J203"/>
  <c r="J232"/>
  <c r="BK196"/>
  <c r="J164"/>
  <c r="J196"/>
  <c r="BK130"/>
  <c r="BK254"/>
  <c i="3" r="BK94"/>
  <c i="2" r="J207"/>
  <c i="3" r="J91"/>
  <c r="J88"/>
  <c i="2" r="BK199"/>
  <c r="J135"/>
  <c i="3" r="F37"/>
  <c i="2" l="1" r="R89"/>
  <c r="P182"/>
  <c r="BK182"/>
  <c r="J182"/>
  <c r="J63"/>
  <c r="BK159"/>
  <c r="J159"/>
  <c r="J62"/>
  <c r="BK225"/>
  <c r="J225"/>
  <c r="J64"/>
  <c r="BK248"/>
  <c r="J248"/>
  <c r="J67"/>
  <c i="3" r="R110"/>
  <c i="2" r="T159"/>
  <c r="P225"/>
  <c i="3" r="R87"/>
  <c r="P110"/>
  <c r="BK121"/>
  <c r="J121"/>
  <c r="J65"/>
  <c i="2" r="P89"/>
  <c r="T182"/>
  <c r="T248"/>
  <c r="T247"/>
  <c i="3" r="P87"/>
  <c r="P86"/>
  <c r="P85"/>
  <c i="1" r="AU56"/>
  <c i="2" r="T89"/>
  <c r="T88"/>
  <c r="T87"/>
  <c r="R182"/>
  <c i="3" r="P121"/>
  <c i="2" r="R159"/>
  <c r="T225"/>
  <c r="P248"/>
  <c r="P247"/>
  <c i="3" r="BK87"/>
  <c r="J87"/>
  <c r="J61"/>
  <c r="T110"/>
  <c r="R121"/>
  <c i="2" r="BK89"/>
  <c r="J89"/>
  <c r="J61"/>
  <c r="P159"/>
  <c r="R225"/>
  <c r="R248"/>
  <c r="R247"/>
  <c i="3" r="T87"/>
  <c r="T86"/>
  <c r="T85"/>
  <c r="BK110"/>
  <c r="J110"/>
  <c r="J63"/>
  <c r="T121"/>
  <c i="2" r="BK244"/>
  <c r="J244"/>
  <c r="J65"/>
  <c i="3" r="BK106"/>
  <c r="J106"/>
  <c r="J62"/>
  <c r="BK117"/>
  <c r="J117"/>
  <c r="J64"/>
  <c i="2" r="BK247"/>
  <c r="J247"/>
  <c r="J66"/>
  <c i="3" r="E75"/>
  <c r="BE103"/>
  <c r="BE111"/>
  <c r="BE114"/>
  <c r="BE118"/>
  <c r="BE122"/>
  <c r="F55"/>
  <c r="BE91"/>
  <c r="BE94"/>
  <c r="BE97"/>
  <c r="BE107"/>
  <c r="BE99"/>
  <c r="J52"/>
  <c r="BE88"/>
  <c r="BE124"/>
  <c i="2" r="BK88"/>
  <c r="BK87"/>
  <c r="J87"/>
  <c r="J59"/>
  <c i="3" r="BE101"/>
  <c i="1" r="BD56"/>
  <c i="2" r="BE90"/>
  <c r="BE124"/>
  <c r="BE126"/>
  <c r="BE155"/>
  <c r="BE198"/>
  <c r="BE130"/>
  <c r="BE185"/>
  <c r="BE196"/>
  <c r="BE207"/>
  <c r="BE242"/>
  <c r="E77"/>
  <c r="F84"/>
  <c r="BE96"/>
  <c r="BE117"/>
  <c r="BE135"/>
  <c r="BE152"/>
  <c r="BE170"/>
  <c r="BE173"/>
  <c r="BE186"/>
  <c r="BE190"/>
  <c r="BE219"/>
  <c r="BE249"/>
  <c r="BE251"/>
  <c r="J52"/>
  <c r="BE168"/>
  <c r="BE183"/>
  <c r="BE223"/>
  <c r="BE226"/>
  <c r="BE254"/>
  <c r="BE209"/>
  <c r="BE213"/>
  <c r="BE101"/>
  <c r="BE104"/>
  <c r="BE110"/>
  <c r="BE132"/>
  <c r="BE137"/>
  <c r="BE162"/>
  <c r="BE164"/>
  <c r="BE228"/>
  <c r="BE252"/>
  <c r="BE166"/>
  <c r="BE180"/>
  <c r="BE199"/>
  <c r="BE232"/>
  <c r="BE237"/>
  <c r="BE245"/>
  <c r="BE145"/>
  <c r="BE157"/>
  <c r="BE160"/>
  <c r="BE201"/>
  <c r="BE203"/>
  <c i="3" r="F34"/>
  <c i="1" r="BA56"/>
  <c i="2" r="F34"/>
  <c i="1" r="BA55"/>
  <c i="2" r="F37"/>
  <c i="1" r="BD55"/>
  <c r="BD54"/>
  <c r="W33"/>
  <c i="2" r="F36"/>
  <c i="1" r="BC55"/>
  <c i="3" r="F35"/>
  <c i="1" r="BB56"/>
  <c i="2" r="F35"/>
  <c i="1" r="BB55"/>
  <c i="3" r="F36"/>
  <c i="1" r="BC56"/>
  <c i="2" r="J34"/>
  <c i="1" r="AW55"/>
  <c i="3" r="J34"/>
  <c i="1" r="AW56"/>
  <c i="2" l="1" r="P88"/>
  <c r="P87"/>
  <c i="1" r="AU55"/>
  <c i="3" r="R86"/>
  <c r="R85"/>
  <c i="2" r="R88"/>
  <c r="R87"/>
  <c i="3" r="BK86"/>
  <c r="BK85"/>
  <c r="J85"/>
  <c i="2" r="J88"/>
  <c r="J60"/>
  <c i="1" r="AU54"/>
  <c i="2" r="J30"/>
  <c i="1" r="AG55"/>
  <c i="2" r="F33"/>
  <c i="1" r="AZ55"/>
  <c i="3" r="J30"/>
  <c i="1" r="AG56"/>
  <c r="BA54"/>
  <c r="AW54"/>
  <c r="AK30"/>
  <c r="BC54"/>
  <c r="AY54"/>
  <c i="3" r="F33"/>
  <c i="1" r="AZ56"/>
  <c i="3" r="J33"/>
  <c i="1" r="AV56"/>
  <c r="AT56"/>
  <c r="AN56"/>
  <c i="2" r="J33"/>
  <c i="1" r="AV55"/>
  <c r="AT55"/>
  <c r="BB54"/>
  <c r="AX54"/>
  <c i="3" l="1" r="J59"/>
  <c r="J86"/>
  <c r="J60"/>
  <c i="1" r="AN55"/>
  <c i="3" r="J39"/>
  <c i="2" r="J39"/>
  <c i="1" r="AG54"/>
  <c r="AK26"/>
  <c r="W31"/>
  <c r="W30"/>
  <c r="AZ54"/>
  <c r="AV54"/>
  <c r="AK29"/>
  <c r="AK35"/>
  <c r="W32"/>
  <c l="1"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<sst xmlns="http://schemas.openxmlformats.org/spreadsheetml/2006/main">
  <si>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</si>
  <si>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</si>
  <si>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</si>
  <si>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</si>
  <si>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</si>
  <si>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</si>
  <si>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</si>
  <si>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</si>
  <si>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</si>
  <si>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</si>
  <si>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</si>
  <si>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</si>
  <si>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</si>
  <si>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</si>
  <si>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</si>
  <si>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</si>
  <si>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</si>
  <si>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</si>
  <si>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</si>
  <si>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</si>
  <si>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</si>
  <si>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</si>
  <si>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</si>
  <si>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</si>
  <si>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</si>
  <si>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</si>
  <si>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</si>
  <si>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</si>
  <si>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</si>
  <si>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</si>
  <si>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</si>
  <si>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</si>
  <si>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</si>
  <si>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</si>
  <si>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</si>
  <si>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</si>
  <si>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</si>
  <si>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</si>
  <si>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</si>
  <si>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</si>
  <si>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</si>
  <si>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</si>
  <si>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</si>
  <si>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</si>
  <si>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</si>
  <si>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</si>
  <si>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</si>
  <si>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</si>
  <si>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</si>
  <si>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</si>
  <si>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</si>
  <si>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</si>
  <si>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</si>
  <si>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</si>
  <si>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</si>
  <si>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</si>
  <si>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</si>
  <si>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</si>
  <si>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</si>
  <si>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</si>
  <si>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</si>
  <si>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</si>
  <si>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</si>
  <si>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</si>
  <si>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</si>
  <si>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</si>
  <si>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</si>
  <si>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</si>
  <si>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</si>
  <si>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</si>
  <si>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</si>
  <si>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</si>
  <si>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</si>
  <si>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</si>
  <si>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</si>
  <si>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</si>
  <si>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</si>
  <si>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</si>
  <si>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13</t>
  </si>
  <si>
    <t>Lokalita Antonínův Důl</t>
  </si>
  <si>
    <t>ING</t>
  </si>
  <si>
    <t>1</t>
  </si>
  <si>
    <t>{40527c22-9747-4278-8c95-e1ea1da71b91}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</si>
  <si>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</si>
  <si>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</si>
  <si>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</si>
  <si>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</si>
  <si>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</si>
  <si>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</si>
  <si>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13 - Lokalita Antonínův Důl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</si>
  <si>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</si>
  <si>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</si>
  <si>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</si>
  <si>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</si>
  <si>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</si>
  <si>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</si>
  <si>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</si>
  <si>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</si>
  <si>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</si>
  <si>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</si>
  <si>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</si>
  <si>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</si>
  <si>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</si>
  <si>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</si>
  <si>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</si>
  <si>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</si>
  <si>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</si>
  <si>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</si>
  <si>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</si>
  <si>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</si>
  <si>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</si>
  <si>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</si>
  <si>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</si>
  <si>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</si>
  <si>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</si>
  <si>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</si>
  <si>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</si>
  <si>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</si>
  <si>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</si>
  <si>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</si>
  <si>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</si>
  <si>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</si>
  <si>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</si>
  <si>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4</t>
  </si>
  <si>
    <t>86513522</t>
  </si>
  <si>
    <t>Online PSC</t>
  </si>
  <si>
    <t>https://podminky.urs.cz/item/CS_URS_2024_02/113106121</t>
  </si>
  <si>
    <t>VV</t>
  </si>
  <si>
    <t>1,5*4,2</t>
  </si>
  <si>
    <t>1,5*6,5</t>
  </si>
  <si>
    <t>Součet</t>
  </si>
  <si>
    <t>16,1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</si>
  <si>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</si>
  <si>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</si>
  <si>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392679445</t>
  </si>
  <si>
    <t>https://podminky.urs.cz/item/CS_URS_2024_02/113107322</t>
  </si>
  <si>
    <t>"dlažba" 16,1</t>
  </si>
  <si>
    <t>"asfalt" 3,21</t>
  </si>
  <si>
    <t>3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</si>
  <si>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</si>
  <si>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</si>
  <si>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-144259228</t>
  </si>
  <si>
    <t>https://podminky.urs.cz/item/CS_URS_2024_02/113107341</t>
  </si>
  <si>
    <t>10,7*0,3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</si>
  <si>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</si>
  <si>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</si>
  <si>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</si>
  <si>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899771883</t>
  </si>
  <si>
    <t>https://podminky.urs.cz/item/CS_URS_2024_02/113202111</t>
  </si>
  <si>
    <t>6,5+4,2</t>
  </si>
  <si>
    <t>1,8+2</t>
  </si>
  <si>
    <t>4,2+2+1,5</t>
  </si>
  <si>
    <t>5</t>
  </si>
  <si>
    <t>121112003</t>
  </si>
  <si>
    <t>Sejmutí ornice ručně při souvislé ploše, tl. vrstvy do 200 mm</t>
  </si>
  <si>
    <t>2063186690</t>
  </si>
  <si>
    <t>https://podminky.urs.cz/item/CS_URS_2024_02/121112003</t>
  </si>
  <si>
    <t>P</t>
  </si>
  <si>
    <t>Poznámka k položce:_x000d_
Ceny lze použít i pro sejmutí podorničí._x000d_
_x000d_
V cenách jsou započteny i náklady na
_x000d_
a) naložení sejmuté ornice na dopravní prostředek,
_x000d_
b) vodorovné přemístění na hromady v místě upotřebení nebo na dočasné či trvalé skládky na vzdálenost do 50 m a se složením.</t>
  </si>
  <si>
    <t>2,5*4,5</t>
  </si>
  <si>
    <t>2,5*2,2</t>
  </si>
  <si>
    <t>17</t>
  </si>
  <si>
    <t>6</t>
  </si>
  <si>
    <t>122211101</t>
  </si>
  <si>
    <t>Odkopávky a prokopávky ručně zapažené i nezapažené v hornině třídy těžitelnosti I skupiny 3</t>
  </si>
  <si>
    <t>m3</t>
  </si>
  <si>
    <t>-222257916</t>
  </si>
  <si>
    <t>https://podminky.urs.cz/item/CS_URS_2024_02/122211101</t>
  </si>
  <si>
    <t>17*0,27</t>
  </si>
  <si>
    <t>1,7*4,2*0,1</t>
  </si>
  <si>
    <t>1,6*6,5*0,1</t>
  </si>
  <si>
    <t>6,4</t>
  </si>
  <si>
    <t>7</t>
  </si>
  <si>
    <t>129001101</t>
  </si>
  <si>
    <t>Příplatek k cenám vykopávek za ztížení vykopávky v blízkosti podzemního vedení nebo výbušnin v horninách jakékoliv třídy</t>
  </si>
  <si>
    <t>1398108940</t>
  </si>
  <si>
    <t>https://podminky.urs.cz/item/CS_URS_2024_02/129001101</t>
  </si>
  <si>
    <t>8</t>
  </si>
  <si>
    <t>132212231</t>
  </si>
  <si>
    <t>Hloubení rýh šířky přes 800 do 2 000 mm při překopech inženýrských sítí ručně zapažených i nezapažených, s urovnáním dna do předepsaného profilu a spádu objemu do 10 m3 v hornině třídy těžitelnosti I skupiny 3 soudržných</t>
  </si>
  <si>
    <t>-139495600</t>
  </si>
  <si>
    <t>https://podminky.urs.cz/item/CS_URS_2024_02/132212231</t>
  </si>
  <si>
    <t>výkop kabelů VO pro uložení do chráničky</t>
  </si>
  <si>
    <t>7*1*0,9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</si>
  <si>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</si>
  <si>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</si>
  <si>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</si>
  <si>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-1846324190</t>
  </si>
  <si>
    <t>https://podminky.urs.cz/item/CS_URS_2024_02/162651112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</si>
  <si>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</si>
  <si>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</si>
  <si>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</si>
  <si>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</si>
  <si>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-1342778213</t>
  </si>
  <si>
    <t>https://podminky.urs.cz/item/CS_URS_2024_02/171201231</t>
  </si>
  <si>
    <t>6,4*1,8</t>
  </si>
  <si>
    <t>11</t>
  </si>
  <si>
    <t>171251201</t>
  </si>
  <si>
    <t>Uložení sypaniny na skládky nebo meziskládky bez hutnění s upravením uložené sypaniny do předepsaného tvaru</t>
  </si>
  <si>
    <t>1866089465</t>
  </si>
  <si>
    <t>https://podminky.urs.cz/item/CS_URS_2024_02/171251201</t>
  </si>
  <si>
    <t>174111101</t>
  </si>
  <si>
    <t>Zásyp sypaninou z jakékoliv horniny ručně s uložením výkopku ve vrstvách se zhutněním jam, šachet, rýh nebo kolem objektů v těchto vykopávkách</t>
  </si>
  <si>
    <t>1922537847</t>
  </si>
  <si>
    <t>https://podminky.urs.cz/item/CS_URS_2024_02/174111101</t>
  </si>
  <si>
    <t>zásyp kabelů VO</t>
  </si>
  <si>
    <t>6,3</t>
  </si>
  <si>
    <t>za kontejnerovým stáním</t>
  </si>
  <si>
    <t>12,3*0,2*0,3</t>
  </si>
  <si>
    <t>7,04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</si>
  <si>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</si>
  <si>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</si>
  <si>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-836482535</t>
  </si>
  <si>
    <t>https://podminky.urs.cz/item/CS_URS_2024_02/181111111</t>
  </si>
  <si>
    <t xml:space="preserve">Poznámka k položce:_x000d_
 Ceny lze použít pro vyrovnání terénu při zakládání trávníku._x000d_
</t>
  </si>
  <si>
    <t>7,3*0,4</t>
  </si>
  <si>
    <t>5*0,4</t>
  </si>
  <si>
    <t>14</t>
  </si>
  <si>
    <t>181311103</t>
  </si>
  <si>
    <t>Rozprostření a urovnání ornice v rovině nebo ve svahu sklonu do 1:5 ručně při souvislé ploše, tl. vrstvy do 200 mm</t>
  </si>
  <si>
    <t>-524323478</t>
  </si>
  <si>
    <t>https://podminky.urs.cz/item/CS_URS_2024_02/181311103</t>
  </si>
  <si>
    <t>Poznámka k položce:_x000d_
V ceně jsou započteny i náklady na případné nutné přemístění hromad nebo dočasných skládek na místo spotřeby ze vzdálenosti do 3 m._x000d_
V ceně nejsou započteny náklady na získání ornice.</t>
  </si>
  <si>
    <t>15</t>
  </si>
  <si>
    <t>181411131</t>
  </si>
  <si>
    <t>Založení trávníku na půdě předem připravené plochy do 1000 m2 výsevem včetně utažení parkového v rovině nebo na svahu do 1:5</t>
  </si>
  <si>
    <t>498421036</t>
  </si>
  <si>
    <t>https://podminky.urs.cz/item/CS_URS_2024_02/181411131</t>
  </si>
  <si>
    <t>16</t>
  </si>
  <si>
    <t>M</t>
  </si>
  <si>
    <t>00572420</t>
  </si>
  <si>
    <t>osivo směs travní parková okrasná</t>
  </si>
  <si>
    <t>kg</t>
  </si>
  <si>
    <t>926075360</t>
  </si>
  <si>
    <t>5*0,02 'Přepočtené koeficientem množství</t>
  </si>
  <si>
    <t>Komunikace pozemní</t>
  </si>
  <si>
    <t>564871011</t>
  </si>
  <si>
    <t>Podklad ze štěrkodrti ŠD s rozprostřením a zhutněním plochy jednotlivě do 100 m2, po zhutnění tl. 250 mm</t>
  </si>
  <si>
    <t>-966329228</t>
  </si>
  <si>
    <t>https://podminky.urs.cz/item/CS_URS_2024_02/564871011</t>
  </si>
  <si>
    <t>18</t>
  </si>
  <si>
    <t>564962111</t>
  </si>
  <si>
    <t>Podklad z mechanicky zpevněného kameniva MZK (minerální beton) s rozprostřením a s hutněním, po zhutnění tl. 200 mm</t>
  </si>
  <si>
    <t>1360814342</t>
  </si>
  <si>
    <t>https://podminky.urs.cz/item/CS_URS_2024_02/564962111</t>
  </si>
  <si>
    <t>19</t>
  </si>
  <si>
    <t>565145101</t>
  </si>
  <si>
    <t>Asfaltový beton vrstva podkladní ACP 16 (obalované kamenivo střednězrnné - OKS) s rozprostřením a zhutněním v pruhu šířky do 1,5 m, po zhutnění tl. 60 mm</t>
  </si>
  <si>
    <t>-1597650821</t>
  </si>
  <si>
    <t>https://podminky.urs.cz/item/CS_URS_2024_02/565145101</t>
  </si>
  <si>
    <t>20</t>
  </si>
  <si>
    <t>573191111</t>
  </si>
  <si>
    <t>Postřik infiltrační kationaktivní emulzí v množství 1,00 kg/m2</t>
  </si>
  <si>
    <t>-647217005</t>
  </si>
  <si>
    <t>https://podminky.urs.cz/item/CS_URS_2024_02/573191111</t>
  </si>
  <si>
    <t>573231108</t>
  </si>
  <si>
    <t>Postřik spojovací PS bez posypu kamenivem ze silniční emulze, v množství 0,50 kg/m2</t>
  </si>
  <si>
    <t>380521173</t>
  </si>
  <si>
    <t>https://podminky.urs.cz/item/CS_URS_2024_02/573231108</t>
  </si>
  <si>
    <t>22</t>
  </si>
  <si>
    <t>577134211</t>
  </si>
  <si>
    <t>Asfaltový beton vrstva obrusná ACO 11 (ABS) s rozprostřením a se zhutněním z nemodifikovaného asfaltu v pruhu šířky do 3 m tř. II, po zhutnění tl. 40 mm</t>
  </si>
  <si>
    <t>1916838626</t>
  </si>
  <si>
    <t>https://podminky.urs.cz/item/CS_URS_2024_02/577134211</t>
  </si>
  <si>
    <t>23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</si>
  <si>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</si>
  <si>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</si>
  <si>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-839229019</t>
  </si>
  <si>
    <t>https://podminky.urs.cz/item/CS_URS_2024_02/596212210</t>
  </si>
  <si>
    <t>1,95*1,8</t>
  </si>
  <si>
    <t>4,2*1,95</t>
  </si>
  <si>
    <t>1,4*6,5</t>
  </si>
  <si>
    <t>24</t>
  </si>
  <si>
    <t>59245013</t>
  </si>
  <si>
    <t>dlažba zámková betonová tvaru I 200x165mm tl 80mm přírodní</t>
  </si>
  <si>
    <t>-1381403477</t>
  </si>
  <si>
    <t>27,1*1,03 'Přepočtené koeficientem množství</t>
  </si>
  <si>
    <t>Ostatní konstrukce a práce, bourání</t>
  </si>
  <si>
    <t>25</t>
  </si>
  <si>
    <t>912113112</t>
  </si>
  <si>
    <t>Montáž parkovacího dorazu šířky přes 800 do 1200 mm</t>
  </si>
  <si>
    <t>kus</t>
  </si>
  <si>
    <t>-324310934</t>
  </si>
  <si>
    <t>https://podminky.urs.cz/item/CS_URS_2024_02/912113112</t>
  </si>
  <si>
    <t>26</t>
  </si>
  <si>
    <t>56288007</t>
  </si>
  <si>
    <t>práh dorazový parkovací z gumy 1200mm</t>
  </si>
  <si>
    <t>1585231943</t>
  </si>
  <si>
    <t>27</t>
  </si>
  <si>
    <t>915211115</t>
  </si>
  <si>
    <t>Vodorovné dopravní značení stříkaným plastem dělící čára šířky 125 mm souvislá žlutá základní</t>
  </si>
  <si>
    <t>-1490783764</t>
  </si>
  <si>
    <t>https://podminky.urs.cz/item/CS_URS_2024_02/915211115</t>
  </si>
  <si>
    <t>V12c</t>
  </si>
  <si>
    <t>15,7</t>
  </si>
  <si>
    <t>28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</si>
  <si>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</si>
  <si>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</si>
  <si>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958431767</t>
  </si>
  <si>
    <t>https://podminky.urs.cz/item/CS_URS_2024_02/916131213</t>
  </si>
  <si>
    <t>4,2+1,8</t>
  </si>
  <si>
    <t>29</t>
  </si>
  <si>
    <t>59217029</t>
  </si>
  <si>
    <t>obrubník silniční betonový nájezdový 1000x150x150mm</t>
  </si>
  <si>
    <t>616764879</t>
  </si>
  <si>
    <t>16,7*1,02 'Přepočtené koeficientem množství</t>
  </si>
  <si>
    <t>30</t>
  </si>
  <si>
    <t>59217030</t>
  </si>
  <si>
    <t>obrubník silniční betonový přechodový 1000x150x150-250mm</t>
  </si>
  <si>
    <t>32555136</t>
  </si>
  <si>
    <t>31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</si>
  <si>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</si>
  <si>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</si>
  <si>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1930699293</t>
  </si>
  <si>
    <t>https://podminky.urs.cz/item/CS_URS_2024_02/916231213</t>
  </si>
  <si>
    <t>32</t>
  </si>
  <si>
    <t>59217024</t>
  </si>
  <si>
    <t>obrubník betonový chodníkový 500x100x250mm</t>
  </si>
  <si>
    <t>-151806774</t>
  </si>
  <si>
    <t>0,980392156862745*1,02 'Přepočtené koeficientem množství</t>
  </si>
  <si>
    <t>33</t>
  </si>
  <si>
    <t>59217017</t>
  </si>
  <si>
    <t>obrubník betonový chodníkový 1000x100x250mm</t>
  </si>
  <si>
    <t>583391223</t>
  </si>
  <si>
    <t>1,5+1,8</t>
  </si>
  <si>
    <t>4,2+1,5</t>
  </si>
  <si>
    <t>34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</si>
  <si>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</si>
  <si>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</si>
  <si>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667983134</t>
  </si>
  <si>
    <t>https://podminky.urs.cz/item/CS_URS_2024_02/919732211</t>
  </si>
  <si>
    <t>35</t>
  </si>
  <si>
    <t>919735111</t>
  </si>
  <si>
    <t>Řezání stávajícího živičného krytu nebo podkladu hloubky do 50 mm</t>
  </si>
  <si>
    <t>-1350279420</t>
  </si>
  <si>
    <t>https://podminky.urs.cz/item/CS_URS_2024_02/919735111</t>
  </si>
  <si>
    <t>10,7+(0,3*4)</t>
  </si>
  <si>
    <t>36</t>
  </si>
  <si>
    <t>938908421</t>
  </si>
  <si>
    <t>Čištění vozovek vodním paprskem pod tlakem 2500 barů (např. Peel Jet) živičného, betonového nebo dlážděného</t>
  </si>
  <si>
    <t>-1642375163</t>
  </si>
  <si>
    <t>https://podminky.urs.cz/item/CS_URS_2024_02/938908421</t>
  </si>
  <si>
    <t>stávající dlažba, očištění a vypletí</t>
  </si>
  <si>
    <t>1,4*5</t>
  </si>
  <si>
    <t>2*9,6</t>
  </si>
  <si>
    <t>37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</si>
  <si>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</si>
  <si>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</si>
  <si>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-249043543</t>
  </si>
  <si>
    <t>https://podminky.urs.cz/item/CS_URS_2024_02/938909331</t>
  </si>
  <si>
    <t>plocha vodorovného značení</t>
  </si>
  <si>
    <t>15,7*0,5</t>
  </si>
  <si>
    <t>38</t>
  </si>
  <si>
    <t>9X01</t>
  </si>
  <si>
    <t>Přeložka podzemního kabelového vedení NN</t>
  </si>
  <si>
    <t>688954944</t>
  </si>
  <si>
    <t>22*2</t>
  </si>
  <si>
    <t>997</t>
  </si>
  <si>
    <t>Přesun sutě</t>
  </si>
  <si>
    <t>39</t>
  </si>
  <si>
    <t>997221571</t>
  </si>
  <si>
    <t>Vodorovná doprava vybouraných hmot bez naložení, ale se složením a s hrubým urovnáním na vzdálenost do 1 km</t>
  </si>
  <si>
    <t>-2083914183</t>
  </si>
  <si>
    <t>https://podminky.urs.cz/item/CS_URS_2024_02/997221571</t>
  </si>
  <si>
    <t>40</t>
  </si>
  <si>
    <t>997221579</t>
  </si>
  <si>
    <t>Příplatek ZKD 1 km u vodorovné dopravy vybouraných hmot</t>
  </si>
  <si>
    <t>212211835</t>
  </si>
  <si>
    <t>https://podminky.urs.cz/item/CS_URS_2024_02/997221579</t>
  </si>
  <si>
    <t>odvoz na skládku do 5-ti km</t>
  </si>
  <si>
    <t>14,833*4</t>
  </si>
  <si>
    <t>41</t>
  </si>
  <si>
    <t>997221861</t>
  </si>
  <si>
    <t>Poplatek za uložení stavebního odpadu na recyklační skládce (skládkovné) z prostého betonu zatříděného do Katalogu odpadů pod kódem 17 01 01</t>
  </si>
  <si>
    <t>-567401441</t>
  </si>
  <si>
    <t>https://podminky.urs.cz/item/CS_URS_2024_02/997221861</t>
  </si>
  <si>
    <t>"obruby" 4,551</t>
  </si>
  <si>
    <t>"dlažba" 4,106</t>
  </si>
  <si>
    <t>42</t>
  </si>
  <si>
    <t>997221873</t>
  </si>
  <si>
    <t>-1246978590</t>
  </si>
  <si>
    <t>https://podminky.urs.cz/item/CS_URS_2024_02/997221873</t>
  </si>
  <si>
    <t>5,6</t>
  </si>
  <si>
    <t>0,262</t>
  </si>
  <si>
    <t>43</t>
  </si>
  <si>
    <t>997221875</t>
  </si>
  <si>
    <t>Poplatek za uložení stavebního odpadu na recyklační skládce (skládkovné) asfaltového bez obsahu dehtu zatříděného do Katalogu odpadů pod kódem 17 03 02</t>
  </si>
  <si>
    <t>-1034531472</t>
  </si>
  <si>
    <t>https://podminky.urs.cz/item/CS_URS_2024_02/997221875</t>
  </si>
  <si>
    <t>998</t>
  </si>
  <si>
    <t>Přesun hmot</t>
  </si>
  <si>
    <t>44</t>
  </si>
  <si>
    <t>998223011</t>
  </si>
  <si>
    <t>Přesun hmot pro pozemní komunikace s krytem dlážděným dopravní vzdálenost do 200 m jakékoliv délky objektu</t>
  </si>
  <si>
    <t>-1006535643</t>
  </si>
  <si>
    <t>https://podminky.urs.cz/item/CS_URS_2024_02/998223011</t>
  </si>
  <si>
    <t>Práce a dodávky M</t>
  </si>
  <si>
    <t>46-M</t>
  </si>
  <si>
    <t>Zemní práce při extr.mont.pracích</t>
  </si>
  <si>
    <t>45</t>
  </si>
  <si>
    <t>460751112</t>
  </si>
  <si>
    <t>Osazení kabelových kanálů včetně utěsnění, vyspárování a zakrytí víkem z prefabrikovaných betonových žlabů do rýhy, bez výkopových prací vnější šířky přes 20 do 25 cm</t>
  </si>
  <si>
    <t>64</t>
  </si>
  <si>
    <t>1878214429</t>
  </si>
  <si>
    <t>https://podminky.urs.cz/item/CS_URS_2024_02/460751112</t>
  </si>
  <si>
    <t>46</t>
  </si>
  <si>
    <t>59213011</t>
  </si>
  <si>
    <t>žlab kabelový betonový k ochraně zemního drátovodného vedení 100x23x19cm</t>
  </si>
  <si>
    <t>128</t>
  </si>
  <si>
    <t>-652266664</t>
  </si>
  <si>
    <t>47</t>
  </si>
  <si>
    <t>59213345</t>
  </si>
  <si>
    <t>poklop kabelového žlabu betonový 500x230x40mm</t>
  </si>
  <si>
    <t>1873408531</t>
  </si>
  <si>
    <t>7/0,5</t>
  </si>
  <si>
    <t>48</t>
  </si>
  <si>
    <t>469981111</t>
  </si>
  <si>
    <t>Přesun hmot pro pomocné stavební práce při elektromontážích dopravní vzdálenost do 1 000 m</t>
  </si>
  <si>
    <t>-1985094819</t>
  </si>
  <si>
    <t>https://podminky.urs.cz/item/CS_URS_2024_02/469981111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</si>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</sst>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1" TargetMode="External" /><Relationship Id="rId2" Type="http://schemas.openxmlformats.org/officeDocument/2006/relationships/hyperlink" Target="https://podminky.urs.cz/item/CS_URS_2024_02/113107322" TargetMode="External" /><Relationship Id="rId3" Type="http://schemas.openxmlformats.org/officeDocument/2006/relationships/hyperlink" Target="https://podminky.urs.cz/item/CS_URS_2024_02/113107341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21112003" TargetMode="External" /><Relationship Id="rId6" Type="http://schemas.openxmlformats.org/officeDocument/2006/relationships/hyperlink" Target="https://podminky.urs.cz/item/CS_URS_2024_02/122211101" TargetMode="External" /><Relationship Id="rId7" Type="http://schemas.openxmlformats.org/officeDocument/2006/relationships/hyperlink" Target="https://podminky.urs.cz/item/CS_URS_2024_02/129001101" TargetMode="External" /><Relationship Id="rId8" Type="http://schemas.openxmlformats.org/officeDocument/2006/relationships/hyperlink" Target="https://podminky.urs.cz/item/CS_URS_2024_02/132212231" TargetMode="External" /><Relationship Id="rId9" Type="http://schemas.openxmlformats.org/officeDocument/2006/relationships/hyperlink" Target="https://podminky.urs.cz/item/CS_URS_2024_02/162651112" TargetMode="External" /><Relationship Id="rId10" Type="http://schemas.openxmlformats.org/officeDocument/2006/relationships/hyperlink" Target="https://podminky.urs.cz/item/CS_URS_2024_02/171201231" TargetMode="External" /><Relationship Id="rId11" Type="http://schemas.openxmlformats.org/officeDocument/2006/relationships/hyperlink" Target="https://podminky.urs.cz/item/CS_URS_2024_02/171251201" TargetMode="External" /><Relationship Id="rId12" Type="http://schemas.openxmlformats.org/officeDocument/2006/relationships/hyperlink" Target="https://podminky.urs.cz/item/CS_URS_2024_02/174111101" TargetMode="External" /><Relationship Id="rId13" Type="http://schemas.openxmlformats.org/officeDocument/2006/relationships/hyperlink" Target="https://podminky.urs.cz/item/CS_URS_2024_02/181111111" TargetMode="External" /><Relationship Id="rId14" Type="http://schemas.openxmlformats.org/officeDocument/2006/relationships/hyperlink" Target="https://podminky.urs.cz/item/CS_URS_2024_02/181311103" TargetMode="External" /><Relationship Id="rId15" Type="http://schemas.openxmlformats.org/officeDocument/2006/relationships/hyperlink" Target="https://podminky.urs.cz/item/CS_URS_2024_02/181411131" TargetMode="External" /><Relationship Id="rId16" Type="http://schemas.openxmlformats.org/officeDocument/2006/relationships/hyperlink" Target="https://podminky.urs.cz/item/CS_URS_2024_02/564871011" TargetMode="External" /><Relationship Id="rId17" Type="http://schemas.openxmlformats.org/officeDocument/2006/relationships/hyperlink" Target="https://podminky.urs.cz/item/CS_URS_2024_02/564962111" TargetMode="External" /><Relationship Id="rId18" Type="http://schemas.openxmlformats.org/officeDocument/2006/relationships/hyperlink" Target="https://podminky.urs.cz/item/CS_URS_2024_02/565145101" TargetMode="External" /><Relationship Id="rId19" Type="http://schemas.openxmlformats.org/officeDocument/2006/relationships/hyperlink" Target="https://podminky.urs.cz/item/CS_URS_2024_02/573191111" TargetMode="External" /><Relationship Id="rId20" Type="http://schemas.openxmlformats.org/officeDocument/2006/relationships/hyperlink" Target="https://podminky.urs.cz/item/CS_URS_2024_02/573231108" TargetMode="External" /><Relationship Id="rId21" Type="http://schemas.openxmlformats.org/officeDocument/2006/relationships/hyperlink" Target="https://podminky.urs.cz/item/CS_URS_2024_02/577134211" TargetMode="External" /><Relationship Id="rId22" Type="http://schemas.openxmlformats.org/officeDocument/2006/relationships/hyperlink" Target="https://podminky.urs.cz/item/CS_URS_2024_02/596212210" TargetMode="External" /><Relationship Id="rId23" Type="http://schemas.openxmlformats.org/officeDocument/2006/relationships/hyperlink" Target="https://podminky.urs.cz/item/CS_URS_2024_02/912113112" TargetMode="External" /><Relationship Id="rId24" Type="http://schemas.openxmlformats.org/officeDocument/2006/relationships/hyperlink" Target="https://podminky.urs.cz/item/CS_URS_2024_02/915211115" TargetMode="External" /><Relationship Id="rId25" Type="http://schemas.openxmlformats.org/officeDocument/2006/relationships/hyperlink" Target="https://podminky.urs.cz/item/CS_URS_2024_02/916131213" TargetMode="External" /><Relationship Id="rId26" Type="http://schemas.openxmlformats.org/officeDocument/2006/relationships/hyperlink" Target="https://podminky.urs.cz/item/CS_URS_2024_02/916231213" TargetMode="External" /><Relationship Id="rId27" Type="http://schemas.openxmlformats.org/officeDocument/2006/relationships/hyperlink" Target="https://podminky.urs.cz/item/CS_URS_2024_02/919732211" TargetMode="External" /><Relationship Id="rId28" Type="http://schemas.openxmlformats.org/officeDocument/2006/relationships/hyperlink" Target="https://podminky.urs.cz/item/CS_URS_2024_02/919735111" TargetMode="External" /><Relationship Id="rId29" Type="http://schemas.openxmlformats.org/officeDocument/2006/relationships/hyperlink" Target="https://podminky.urs.cz/item/CS_URS_2024_02/938908421" TargetMode="External" /><Relationship Id="rId30" Type="http://schemas.openxmlformats.org/officeDocument/2006/relationships/hyperlink" Target="https://podminky.urs.cz/item/CS_URS_2024_02/938909331" TargetMode="External" /><Relationship Id="rId31" Type="http://schemas.openxmlformats.org/officeDocument/2006/relationships/hyperlink" Target="https://podminky.urs.cz/item/CS_URS_2024_02/997221571" TargetMode="External" /><Relationship Id="rId32" Type="http://schemas.openxmlformats.org/officeDocument/2006/relationships/hyperlink" Target="https://podminky.urs.cz/item/CS_URS_2024_02/997221579" TargetMode="External" /><Relationship Id="rId33" Type="http://schemas.openxmlformats.org/officeDocument/2006/relationships/hyperlink" Target="https://podminky.urs.cz/item/CS_URS_2024_02/997221861" TargetMode="External" /><Relationship Id="rId34" Type="http://schemas.openxmlformats.org/officeDocument/2006/relationships/hyperlink" Target="https://podminky.urs.cz/item/CS_URS_2024_02/997221873" TargetMode="External" /><Relationship Id="rId35" Type="http://schemas.openxmlformats.org/officeDocument/2006/relationships/hyperlink" Target="https://podminky.urs.cz/item/CS_URS_2024_02/997221875" TargetMode="External" /><Relationship Id="rId36" Type="http://schemas.openxmlformats.org/officeDocument/2006/relationships/hyperlink" Target="https://podminky.urs.cz/item/CS_URS_2024_02/998223011" TargetMode="External" /><Relationship Id="rId37" Type="http://schemas.openxmlformats.org/officeDocument/2006/relationships/hyperlink" Target="https://podminky.urs.cz/item/CS_URS_2024_02/460751112" TargetMode="External" /><Relationship Id="rId38" Type="http://schemas.openxmlformats.org/officeDocument/2006/relationships/hyperlink" Target="https://podminky.urs.cz/item/CS_URS_2024_02/469981111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'13 - Lokalita Antonínův Důl'!J30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'13 - Lokalita Antonínův Důl'!P87</f>
        <v>0</v>
      </c>
      <c r="AV55" s="122">
        <f>'13 - Lokalita Antonínův Důl'!J33</f>
        <v>0</v>
      </c>
      <c r="AW55" s="122">
        <f>'13 - Lokalita Antonínův Důl'!J34</f>
        <v>0</v>
      </c>
      <c r="AX55" s="122">
        <f>'13 - Lokalita Antonínův Důl'!J35</f>
        <v>0</v>
      </c>
      <c r="AY55" s="122">
        <f>'13 - Lokalita Antonínův Důl'!J36</f>
        <v>0</v>
      </c>
      <c r="AZ55" s="122">
        <f>'13 - Lokalita Antonínův Důl'!F33</f>
        <v>0</v>
      </c>
      <c r="BA55" s="122">
        <f>'13 - Lokalita Antonínův Důl'!F34</f>
        <v>0</v>
      </c>
      <c r="BB55" s="122">
        <f>'13 - Lokalita Antonínův Důl'!F35</f>
        <v>0</v>
      </c>
      <c r="BC55" s="122">
        <f>'13 - Lokalita Antonínův Důl'!F36</f>
        <v>0</v>
      </c>
      <c r="BD55" s="124">
        <f>'13 - Lokalita Antonínův Důl'!F37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pKEC6N3fqZsoA1Qxs7NAKc2SHkPc9l7X5ANCpzH6D3wf/cR+cdWD2BhOLrnrwFK4XmEZ7qb9AQafajOXBSMv+w==" hashValue="h0Hibg9Fs1n3oqtU3BDr7IGqM2g71QX1ka2GSday41WX5WjulQFyUt13Dx1YOjPBVL8UOV40UhH0K6hE8Rw1/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3 - Lokalita Antonínův Důl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ROUND((SUM(BE87:BE255)),  2)</f>
        <v>0</v>
      </c>
      <c r="G33" s="40"/>
      <c r="H33" s="40"/>
      <c r="I33" s="150">
        <v>0.20999999999999999</v>
      </c>
      <c r="J33" s="149">
        <f>ROUND(((SUM(BE87:BE255))*I33),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ROUND((SUM(BF87:BF255)),  2)</f>
        <v>0</v>
      </c>
      <c r="G34" s="40"/>
      <c r="H34" s="40"/>
      <c r="I34" s="150">
        <v>0.12</v>
      </c>
      <c r="J34" s="149">
        <f>ROUND(((SUM(BF87:BF255))*I34),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ROUND((SUM(BG87:BG255)),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ROUND((SUM(BH87:BH255)),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ROUND((SUM(BI87:BI255)),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13 - Lokalita Antonínův Důl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J159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J182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J225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J244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100</v>
      </c>
      <c r="E66" s="170"/>
      <c r="F66" s="170"/>
      <c r="G66" s="170"/>
      <c r="H66" s="170"/>
      <c r="I66" s="170"/>
      <c r="J66" s="171">
        <f>J247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101</v>
      </c>
      <c r="E67" s="176"/>
      <c r="F67" s="176"/>
      <c r="G67" s="176"/>
      <c r="H67" s="176"/>
      <c r="I67" s="176"/>
      <c r="J67" s="177">
        <f>J248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Zhotovení zpevněných stanovišť kontejnerů na odpad - XI. Etapa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88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13 - Lokalita Antonínův Důl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Jihlava</v>
      </c>
      <c r="G81" s="42"/>
      <c r="H81" s="42"/>
      <c r="I81" s="34" t="s">
        <v>23</v>
      </c>
      <c r="J81" s="74" t="str">
        <f>IF(J12="","",J12)</f>
        <v>30. 7. 2024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E15</f>
        <v>Statutární město Jihlava</v>
      </c>
      <c r="G83" s="42"/>
      <c r="H83" s="42"/>
      <c r="I83" s="34" t="s">
        <v>32</v>
      </c>
      <c r="J83" s="38" t="str">
        <f>E21</f>
        <v>Agroprojekt Jihlava, spol.s.r.o.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30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>Agroprojekt Jihlava, spol.s.r.o.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103</v>
      </c>
      <c r="D86" s="182" t="s">
        <v>58</v>
      </c>
      <c r="E86" s="182" t="s">
        <v>54</v>
      </c>
      <c r="F86" s="182" t="s">
        <v>55</v>
      </c>
      <c r="G86" s="182" t="s">
        <v>104</v>
      </c>
      <c r="H86" s="182" t="s">
        <v>105</v>
      </c>
      <c r="I86" s="182" t="s">
        <v>106</v>
      </c>
      <c r="J86" s="183" t="s">
        <v>92</v>
      </c>
      <c r="K86" s="184" t="s">
        <v>107</v>
      </c>
      <c r="L86" s="185"/>
      <c r="M86" s="94" t="s">
        <v>19</v>
      </c>
      <c r="N86" s="95" t="s">
        <v>43</v>
      </c>
      <c r="O86" s="95" t="s">
        <v>108</v>
      </c>
      <c r="P86" s="95" t="s">
        <v>109</v>
      </c>
      <c r="Q86" s="95" t="s">
        <v>110</v>
      </c>
      <c r="R86" s="95" t="s">
        <v>111</v>
      </c>
      <c r="S86" s="95" t="s">
        <v>112</v>
      </c>
      <c r="T86" s="96" t="s">
        <v>113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114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P88+P247</f>
        <v>0</v>
      </c>
      <c r="Q87" s="98"/>
      <c r="R87" s="188">
        <f>R88+R247</f>
        <v>29.297780200000002</v>
      </c>
      <c r="S87" s="98"/>
      <c r="T87" s="189">
        <f>T88+T247</f>
        <v>14.832979999999999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93</v>
      </c>
      <c r="BK87" s="190">
        <f>BK88+BK247</f>
        <v>0</v>
      </c>
    </row>
    <row r="88" s="12" customFormat="1" ht="25.92" customHeight="1">
      <c r="A88" s="12"/>
      <c r="B88" s="191"/>
      <c r="C88" s="192"/>
      <c r="D88" s="193" t="s">
        <v>72</v>
      </c>
      <c r="E88" s="194" t="s">
        <v>115</v>
      </c>
      <c r="F88" s="194" t="s">
        <v>116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P89+P159+P182+P225+P244</f>
        <v>0</v>
      </c>
      <c r="Q88" s="199"/>
      <c r="R88" s="200">
        <f>R89+R159+R182+R225+R244</f>
        <v>28.743380200000001</v>
      </c>
      <c r="S88" s="199"/>
      <c r="T88" s="201">
        <f>T89+T159+T182+T225+T244</f>
        <v>14.832979999999999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81</v>
      </c>
      <c r="AT88" s="203" t="s">
        <v>72</v>
      </c>
      <c r="AU88" s="203" t="s">
        <v>73</v>
      </c>
      <c r="AY88" s="202" t="s">
        <v>117</v>
      </c>
      <c r="BK88" s="204">
        <f>BK89+BK159+BK182+BK225+BK244</f>
        <v>0</v>
      </c>
    </row>
    <row r="89" s="12" customFormat="1" ht="22.8" customHeight="1">
      <c r="A89" s="12"/>
      <c r="B89" s="191"/>
      <c r="C89" s="192"/>
      <c r="D89" s="193" t="s">
        <v>72</v>
      </c>
      <c r="E89" s="205" t="s">
        <v>81</v>
      </c>
      <c r="F89" s="205" t="s">
        <v>118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SUM(P90:P158)</f>
        <v>0</v>
      </c>
      <c r="Q89" s="199"/>
      <c r="R89" s="200">
        <f>SUM(R90:R158)</f>
        <v>0.00010000000000000001</v>
      </c>
      <c r="S89" s="199"/>
      <c r="T89" s="201">
        <f>SUM(T90:T158)</f>
        <v>14.570979999999999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81</v>
      </c>
      <c r="AT89" s="203" t="s">
        <v>72</v>
      </c>
      <c r="AU89" s="203" t="s">
        <v>81</v>
      </c>
      <c r="AY89" s="202" t="s">
        <v>117</v>
      </c>
      <c r="BK89" s="204">
        <f>SUM(BK90:BK158)</f>
        <v>0</v>
      </c>
    </row>
    <row r="90" s="2" customFormat="1" ht="76.35" customHeight="1">
      <c r="A90" s="40"/>
      <c r="B90" s="41"/>
      <c r="C90" s="207" t="s">
        <v>81</v>
      </c>
      <c r="D90" s="207" t="s">
        <v>119</v>
      </c>
      <c r="E90" s="208" t="s">
        <v>120</v>
      </c>
      <c r="F90" s="209" t="s">
        <v>121</v>
      </c>
      <c r="G90" s="210" t="s">
        <v>122</v>
      </c>
      <c r="H90" s="211">
        <v>16.100000000000001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44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0.255</v>
      </c>
      <c r="T90" s="218">
        <f>S90*H90</f>
        <v>4.1055000000000001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123</v>
      </c>
      <c r="AT90" s="219" t="s">
        <v>119</v>
      </c>
      <c r="AU90" s="219" t="s">
        <v>83</v>
      </c>
      <c r="AY90" s="19" t="s">
        <v>117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81</v>
      </c>
      <c r="BK90" s="220">
        <f>ROUND(I90*H90,2)</f>
        <v>0</v>
      </c>
      <c r="BL90" s="19" t="s">
        <v>123</v>
      </c>
      <c r="BM90" s="219" t="s">
        <v>124</v>
      </c>
    </row>
    <row r="91" s="2" customFormat="1">
      <c r="A91" s="40"/>
      <c r="B91" s="41"/>
      <c r="C91" s="42"/>
      <c r="D91" s="221" t="s">
        <v>125</v>
      </c>
      <c r="E91" s="42"/>
      <c r="F91" s="222" t="s">
        <v>126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125</v>
      </c>
      <c r="AU91" s="19" t="s">
        <v>83</v>
      </c>
    </row>
    <row r="92" s="13" customFormat="1">
      <c r="A92" s="13"/>
      <c r="B92" s="226"/>
      <c r="C92" s="227"/>
      <c r="D92" s="228" t="s">
        <v>127</v>
      </c>
      <c r="E92" s="229" t="s">
        <v>19</v>
      </c>
      <c r="F92" s="230" t="s">
        <v>128</v>
      </c>
      <c r="G92" s="227"/>
      <c r="H92" s="231">
        <v>6.2999999999999998</v>
      </c>
      <c r="I92" s="232"/>
      <c r="J92" s="227"/>
      <c r="K92" s="227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127</v>
      </c>
      <c r="AU92" s="237" t="s">
        <v>83</v>
      </c>
      <c r="AV92" s="13" t="s">
        <v>83</v>
      </c>
      <c r="AW92" s="13" t="s">
        <v>35</v>
      </c>
      <c r="AX92" s="13" t="s">
        <v>73</v>
      </c>
      <c r="AY92" s="237" t="s">
        <v>117</v>
      </c>
    </row>
    <row r="93" s="13" customFormat="1">
      <c r="A93" s="13"/>
      <c r="B93" s="226"/>
      <c r="C93" s="227"/>
      <c r="D93" s="228" t="s">
        <v>127</v>
      </c>
      <c r="E93" s="229" t="s">
        <v>19</v>
      </c>
      <c r="F93" s="230" t="s">
        <v>129</v>
      </c>
      <c r="G93" s="227"/>
      <c r="H93" s="231">
        <v>9.75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127</v>
      </c>
      <c r="AU93" s="237" t="s">
        <v>83</v>
      </c>
      <c r="AV93" s="13" t="s">
        <v>83</v>
      </c>
      <c r="AW93" s="13" t="s">
        <v>35</v>
      </c>
      <c r="AX93" s="13" t="s">
        <v>73</v>
      </c>
      <c r="AY93" s="237" t="s">
        <v>117</v>
      </c>
    </row>
    <row r="94" s="14" customFormat="1">
      <c r="A94" s="14"/>
      <c r="B94" s="238"/>
      <c r="C94" s="239"/>
      <c r="D94" s="228" t="s">
        <v>127</v>
      </c>
      <c r="E94" s="240" t="s">
        <v>19</v>
      </c>
      <c r="F94" s="241" t="s">
        <v>130</v>
      </c>
      <c r="G94" s="239"/>
      <c r="H94" s="242">
        <v>16.050000000000001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127</v>
      </c>
      <c r="AU94" s="248" t="s">
        <v>83</v>
      </c>
      <c r="AV94" s="14" t="s">
        <v>123</v>
      </c>
      <c r="AW94" s="14" t="s">
        <v>35</v>
      </c>
      <c r="AX94" s="14" t="s">
        <v>73</v>
      </c>
      <c r="AY94" s="248" t="s">
        <v>117</v>
      </c>
    </row>
    <row r="95" s="13" customFormat="1">
      <c r="A95" s="13"/>
      <c r="B95" s="226"/>
      <c r="C95" s="227"/>
      <c r="D95" s="228" t="s">
        <v>127</v>
      </c>
      <c r="E95" s="229" t="s">
        <v>19</v>
      </c>
      <c r="F95" s="230" t="s">
        <v>131</v>
      </c>
      <c r="G95" s="227"/>
      <c r="H95" s="231">
        <v>16.100000000000001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127</v>
      </c>
      <c r="AU95" s="237" t="s">
        <v>83</v>
      </c>
      <c r="AV95" s="13" t="s">
        <v>83</v>
      </c>
      <c r="AW95" s="13" t="s">
        <v>35</v>
      </c>
      <c r="AX95" s="13" t="s">
        <v>81</v>
      </c>
      <c r="AY95" s="237" t="s">
        <v>117</v>
      </c>
    </row>
    <row r="96" s="2" customFormat="1" ht="66.75" customHeight="1">
      <c r="A96" s="40"/>
      <c r="B96" s="41"/>
      <c r="C96" s="207" t="s">
        <v>83</v>
      </c>
      <c r="D96" s="207" t="s">
        <v>119</v>
      </c>
      <c r="E96" s="208" t="s">
        <v>132</v>
      </c>
      <c r="F96" s="209" t="s">
        <v>133</v>
      </c>
      <c r="G96" s="210" t="s">
        <v>122</v>
      </c>
      <c r="H96" s="211">
        <v>19.309999999999999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0.28999999999999998</v>
      </c>
      <c r="T96" s="218">
        <f>S96*H96</f>
        <v>5.599899999999999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123</v>
      </c>
      <c r="AT96" s="219" t="s">
        <v>119</v>
      </c>
      <c r="AU96" s="219" t="s">
        <v>83</v>
      </c>
      <c r="AY96" s="19" t="s">
        <v>117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123</v>
      </c>
      <c r="BM96" s="219" t="s">
        <v>134</v>
      </c>
    </row>
    <row r="97" s="2" customFormat="1">
      <c r="A97" s="40"/>
      <c r="B97" s="41"/>
      <c r="C97" s="42"/>
      <c r="D97" s="221" t="s">
        <v>125</v>
      </c>
      <c r="E97" s="42"/>
      <c r="F97" s="222" t="s">
        <v>135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125</v>
      </c>
      <c r="AU97" s="19" t="s">
        <v>83</v>
      </c>
    </row>
    <row r="98" s="13" customFormat="1">
      <c r="A98" s="13"/>
      <c r="B98" s="226"/>
      <c r="C98" s="227"/>
      <c r="D98" s="228" t="s">
        <v>127</v>
      </c>
      <c r="E98" s="229" t="s">
        <v>19</v>
      </c>
      <c r="F98" s="230" t="s">
        <v>136</v>
      </c>
      <c r="G98" s="227"/>
      <c r="H98" s="231">
        <v>16.100000000000001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127</v>
      </c>
      <c r="AU98" s="237" t="s">
        <v>83</v>
      </c>
      <c r="AV98" s="13" t="s">
        <v>83</v>
      </c>
      <c r="AW98" s="13" t="s">
        <v>35</v>
      </c>
      <c r="AX98" s="13" t="s">
        <v>73</v>
      </c>
      <c r="AY98" s="237" t="s">
        <v>117</v>
      </c>
    </row>
    <row r="99" s="13" customFormat="1">
      <c r="A99" s="13"/>
      <c r="B99" s="226"/>
      <c r="C99" s="227"/>
      <c r="D99" s="228" t="s">
        <v>127</v>
      </c>
      <c r="E99" s="229" t="s">
        <v>19</v>
      </c>
      <c r="F99" s="230" t="s">
        <v>137</v>
      </c>
      <c r="G99" s="227"/>
      <c r="H99" s="231">
        <v>3.21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127</v>
      </c>
      <c r="AU99" s="237" t="s">
        <v>83</v>
      </c>
      <c r="AV99" s="13" t="s">
        <v>83</v>
      </c>
      <c r="AW99" s="13" t="s">
        <v>35</v>
      </c>
      <c r="AX99" s="13" t="s">
        <v>73</v>
      </c>
      <c r="AY99" s="237" t="s">
        <v>117</v>
      </c>
    </row>
    <row r="100" s="14" customFormat="1">
      <c r="A100" s="14"/>
      <c r="B100" s="238"/>
      <c r="C100" s="239"/>
      <c r="D100" s="228" t="s">
        <v>127</v>
      </c>
      <c r="E100" s="240" t="s">
        <v>19</v>
      </c>
      <c r="F100" s="241" t="s">
        <v>130</v>
      </c>
      <c r="G100" s="239"/>
      <c r="H100" s="242">
        <v>19.310000000000002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127</v>
      </c>
      <c r="AU100" s="248" t="s">
        <v>83</v>
      </c>
      <c r="AV100" s="14" t="s">
        <v>123</v>
      </c>
      <c r="AW100" s="14" t="s">
        <v>35</v>
      </c>
      <c r="AX100" s="14" t="s">
        <v>81</v>
      </c>
      <c r="AY100" s="248" t="s">
        <v>117</v>
      </c>
    </row>
    <row r="101" s="2" customFormat="1" ht="55.5" customHeight="1">
      <c r="A101" s="40"/>
      <c r="B101" s="41"/>
      <c r="C101" s="207" t="s">
        <v>138</v>
      </c>
      <c r="D101" s="207" t="s">
        <v>119</v>
      </c>
      <c r="E101" s="208" t="s">
        <v>139</v>
      </c>
      <c r="F101" s="209" t="s">
        <v>140</v>
      </c>
      <c r="G101" s="210" t="s">
        <v>122</v>
      </c>
      <c r="H101" s="211">
        <v>3.21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0.098000000000000004</v>
      </c>
      <c r="T101" s="218">
        <f>S101*H101</f>
        <v>0.31458000000000003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123</v>
      </c>
      <c r="AT101" s="219" t="s">
        <v>119</v>
      </c>
      <c r="AU101" s="219" t="s">
        <v>83</v>
      </c>
      <c r="AY101" s="19" t="s">
        <v>117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123</v>
      </c>
      <c r="BM101" s="219" t="s">
        <v>141</v>
      </c>
    </row>
    <row r="102" s="2" customFormat="1">
      <c r="A102" s="40"/>
      <c r="B102" s="41"/>
      <c r="C102" s="42"/>
      <c r="D102" s="221" t="s">
        <v>125</v>
      </c>
      <c r="E102" s="42"/>
      <c r="F102" s="222" t="s">
        <v>142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125</v>
      </c>
      <c r="AU102" s="19" t="s">
        <v>83</v>
      </c>
    </row>
    <row r="103" s="13" customFormat="1">
      <c r="A103" s="13"/>
      <c r="B103" s="226"/>
      <c r="C103" s="227"/>
      <c r="D103" s="228" t="s">
        <v>127</v>
      </c>
      <c r="E103" s="229" t="s">
        <v>19</v>
      </c>
      <c r="F103" s="230" t="s">
        <v>143</v>
      </c>
      <c r="G103" s="227"/>
      <c r="H103" s="231">
        <v>3.21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127</v>
      </c>
      <c r="AU103" s="237" t="s">
        <v>83</v>
      </c>
      <c r="AV103" s="13" t="s">
        <v>83</v>
      </c>
      <c r="AW103" s="13" t="s">
        <v>35</v>
      </c>
      <c r="AX103" s="13" t="s">
        <v>81</v>
      </c>
      <c r="AY103" s="237" t="s">
        <v>117</v>
      </c>
    </row>
    <row r="104" s="2" customFormat="1" ht="49.05" customHeight="1">
      <c r="A104" s="40"/>
      <c r="B104" s="41"/>
      <c r="C104" s="207" t="s">
        <v>123</v>
      </c>
      <c r="D104" s="207" t="s">
        <v>119</v>
      </c>
      <c r="E104" s="208" t="s">
        <v>144</v>
      </c>
      <c r="F104" s="209" t="s">
        <v>145</v>
      </c>
      <c r="G104" s="210" t="s">
        <v>146</v>
      </c>
      <c r="H104" s="211">
        <v>22.199999999999999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0.20499999999999999</v>
      </c>
      <c r="T104" s="218">
        <f>S104*H104</f>
        <v>4.5509999999999993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123</v>
      </c>
      <c r="AT104" s="219" t="s">
        <v>119</v>
      </c>
      <c r="AU104" s="219" t="s">
        <v>83</v>
      </c>
      <c r="AY104" s="19" t="s">
        <v>117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123</v>
      </c>
      <c r="BM104" s="219" t="s">
        <v>147</v>
      </c>
    </row>
    <row r="105" s="2" customFormat="1">
      <c r="A105" s="40"/>
      <c r="B105" s="41"/>
      <c r="C105" s="42"/>
      <c r="D105" s="221" t="s">
        <v>125</v>
      </c>
      <c r="E105" s="42"/>
      <c r="F105" s="222" t="s">
        <v>148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125</v>
      </c>
      <c r="AU105" s="19" t="s">
        <v>83</v>
      </c>
    </row>
    <row r="106" s="13" customFormat="1">
      <c r="A106" s="13"/>
      <c r="B106" s="226"/>
      <c r="C106" s="227"/>
      <c r="D106" s="228" t="s">
        <v>127</v>
      </c>
      <c r="E106" s="229" t="s">
        <v>19</v>
      </c>
      <c r="F106" s="230" t="s">
        <v>149</v>
      </c>
      <c r="G106" s="227"/>
      <c r="H106" s="231">
        <v>10.699999999999999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127</v>
      </c>
      <c r="AU106" s="237" t="s">
        <v>83</v>
      </c>
      <c r="AV106" s="13" t="s">
        <v>83</v>
      </c>
      <c r="AW106" s="13" t="s">
        <v>35</v>
      </c>
      <c r="AX106" s="13" t="s">
        <v>73</v>
      </c>
      <c r="AY106" s="237" t="s">
        <v>117</v>
      </c>
    </row>
    <row r="107" s="13" customFormat="1">
      <c r="A107" s="13"/>
      <c r="B107" s="226"/>
      <c r="C107" s="227"/>
      <c r="D107" s="228" t="s">
        <v>127</v>
      </c>
      <c r="E107" s="229" t="s">
        <v>19</v>
      </c>
      <c r="F107" s="230" t="s">
        <v>150</v>
      </c>
      <c r="G107" s="227"/>
      <c r="H107" s="231">
        <v>3.7999999999999998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127</v>
      </c>
      <c r="AU107" s="237" t="s">
        <v>83</v>
      </c>
      <c r="AV107" s="13" t="s">
        <v>83</v>
      </c>
      <c r="AW107" s="13" t="s">
        <v>35</v>
      </c>
      <c r="AX107" s="13" t="s">
        <v>73</v>
      </c>
      <c r="AY107" s="237" t="s">
        <v>117</v>
      </c>
    </row>
    <row r="108" s="13" customFormat="1">
      <c r="A108" s="13"/>
      <c r="B108" s="226"/>
      <c r="C108" s="227"/>
      <c r="D108" s="228" t="s">
        <v>127</v>
      </c>
      <c r="E108" s="229" t="s">
        <v>19</v>
      </c>
      <c r="F108" s="230" t="s">
        <v>151</v>
      </c>
      <c r="G108" s="227"/>
      <c r="H108" s="231">
        <v>7.7000000000000002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127</v>
      </c>
      <c r="AU108" s="237" t="s">
        <v>83</v>
      </c>
      <c r="AV108" s="13" t="s">
        <v>83</v>
      </c>
      <c r="AW108" s="13" t="s">
        <v>35</v>
      </c>
      <c r="AX108" s="13" t="s">
        <v>73</v>
      </c>
      <c r="AY108" s="237" t="s">
        <v>117</v>
      </c>
    </row>
    <row r="109" s="14" customFormat="1">
      <c r="A109" s="14"/>
      <c r="B109" s="238"/>
      <c r="C109" s="239"/>
      <c r="D109" s="228" t="s">
        <v>127</v>
      </c>
      <c r="E109" s="240" t="s">
        <v>19</v>
      </c>
      <c r="F109" s="241" t="s">
        <v>130</v>
      </c>
      <c r="G109" s="239"/>
      <c r="H109" s="242">
        <v>22.199999999999999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127</v>
      </c>
      <c r="AU109" s="248" t="s">
        <v>83</v>
      </c>
      <c r="AV109" s="14" t="s">
        <v>123</v>
      </c>
      <c r="AW109" s="14" t="s">
        <v>35</v>
      </c>
      <c r="AX109" s="14" t="s">
        <v>81</v>
      </c>
      <c r="AY109" s="248" t="s">
        <v>117</v>
      </c>
    </row>
    <row r="110" s="2" customFormat="1" ht="24.15" customHeight="1">
      <c r="A110" s="40"/>
      <c r="B110" s="41"/>
      <c r="C110" s="207" t="s">
        <v>152</v>
      </c>
      <c r="D110" s="207" t="s">
        <v>119</v>
      </c>
      <c r="E110" s="208" t="s">
        <v>153</v>
      </c>
      <c r="F110" s="209" t="s">
        <v>154</v>
      </c>
      <c r="G110" s="210" t="s">
        <v>122</v>
      </c>
      <c r="H110" s="211">
        <v>17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123</v>
      </c>
      <c r="AT110" s="219" t="s">
        <v>119</v>
      </c>
      <c r="AU110" s="219" t="s">
        <v>83</v>
      </c>
      <c r="AY110" s="19" t="s">
        <v>117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123</v>
      </c>
      <c r="BM110" s="219" t="s">
        <v>155</v>
      </c>
    </row>
    <row r="111" s="2" customFormat="1">
      <c r="A111" s="40"/>
      <c r="B111" s="41"/>
      <c r="C111" s="42"/>
      <c r="D111" s="221" t="s">
        <v>125</v>
      </c>
      <c r="E111" s="42"/>
      <c r="F111" s="222" t="s">
        <v>156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125</v>
      </c>
      <c r="AU111" s="19" t="s">
        <v>83</v>
      </c>
    </row>
    <row r="112" s="2" customFormat="1">
      <c r="A112" s="40"/>
      <c r="B112" s="41"/>
      <c r="C112" s="42"/>
      <c r="D112" s="228" t="s">
        <v>157</v>
      </c>
      <c r="E112" s="42"/>
      <c r="F112" s="249" t="s">
        <v>158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157</v>
      </c>
      <c r="AU112" s="19" t="s">
        <v>83</v>
      </c>
    </row>
    <row r="113" s="13" customFormat="1">
      <c r="A113" s="13"/>
      <c r="B113" s="226"/>
      <c r="C113" s="227"/>
      <c r="D113" s="228" t="s">
        <v>127</v>
      </c>
      <c r="E113" s="229" t="s">
        <v>19</v>
      </c>
      <c r="F113" s="230" t="s">
        <v>159</v>
      </c>
      <c r="G113" s="227"/>
      <c r="H113" s="231">
        <v>11.25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127</v>
      </c>
      <c r="AU113" s="237" t="s">
        <v>83</v>
      </c>
      <c r="AV113" s="13" t="s">
        <v>83</v>
      </c>
      <c r="AW113" s="13" t="s">
        <v>35</v>
      </c>
      <c r="AX113" s="13" t="s">
        <v>73</v>
      </c>
      <c r="AY113" s="237" t="s">
        <v>117</v>
      </c>
    </row>
    <row r="114" s="13" customFormat="1">
      <c r="A114" s="13"/>
      <c r="B114" s="226"/>
      <c r="C114" s="227"/>
      <c r="D114" s="228" t="s">
        <v>127</v>
      </c>
      <c r="E114" s="229" t="s">
        <v>19</v>
      </c>
      <c r="F114" s="230" t="s">
        <v>160</v>
      </c>
      <c r="G114" s="227"/>
      <c r="H114" s="231">
        <v>5.5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127</v>
      </c>
      <c r="AU114" s="237" t="s">
        <v>83</v>
      </c>
      <c r="AV114" s="13" t="s">
        <v>83</v>
      </c>
      <c r="AW114" s="13" t="s">
        <v>35</v>
      </c>
      <c r="AX114" s="13" t="s">
        <v>73</v>
      </c>
      <c r="AY114" s="237" t="s">
        <v>117</v>
      </c>
    </row>
    <row r="115" s="14" customFormat="1">
      <c r="A115" s="14"/>
      <c r="B115" s="238"/>
      <c r="C115" s="239"/>
      <c r="D115" s="228" t="s">
        <v>127</v>
      </c>
      <c r="E115" s="240" t="s">
        <v>19</v>
      </c>
      <c r="F115" s="241" t="s">
        <v>130</v>
      </c>
      <c r="G115" s="239"/>
      <c r="H115" s="242">
        <v>16.75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127</v>
      </c>
      <c r="AU115" s="248" t="s">
        <v>83</v>
      </c>
      <c r="AV115" s="14" t="s">
        <v>123</v>
      </c>
      <c r="AW115" s="14" t="s">
        <v>35</v>
      </c>
      <c r="AX115" s="14" t="s">
        <v>73</v>
      </c>
      <c r="AY115" s="248" t="s">
        <v>117</v>
      </c>
    </row>
    <row r="116" s="13" customFormat="1">
      <c r="A116" s="13"/>
      <c r="B116" s="226"/>
      <c r="C116" s="227"/>
      <c r="D116" s="228" t="s">
        <v>127</v>
      </c>
      <c r="E116" s="229" t="s">
        <v>19</v>
      </c>
      <c r="F116" s="230" t="s">
        <v>161</v>
      </c>
      <c r="G116" s="227"/>
      <c r="H116" s="231">
        <v>17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127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117</v>
      </c>
    </row>
    <row r="117" s="2" customFormat="1" ht="33" customHeight="1">
      <c r="A117" s="40"/>
      <c r="B117" s="41"/>
      <c r="C117" s="207" t="s">
        <v>162</v>
      </c>
      <c r="D117" s="207" t="s">
        <v>119</v>
      </c>
      <c r="E117" s="208" t="s">
        <v>163</v>
      </c>
      <c r="F117" s="209" t="s">
        <v>164</v>
      </c>
      <c r="G117" s="210" t="s">
        <v>165</v>
      </c>
      <c r="H117" s="211">
        <v>6.4000000000000004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44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123</v>
      </c>
      <c r="AT117" s="219" t="s">
        <v>119</v>
      </c>
      <c r="AU117" s="219" t="s">
        <v>83</v>
      </c>
      <c r="AY117" s="19" t="s">
        <v>117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123</v>
      </c>
      <c r="BM117" s="219" t="s">
        <v>166</v>
      </c>
    </row>
    <row r="118" s="2" customFormat="1">
      <c r="A118" s="40"/>
      <c r="B118" s="41"/>
      <c r="C118" s="42"/>
      <c r="D118" s="221" t="s">
        <v>125</v>
      </c>
      <c r="E118" s="42"/>
      <c r="F118" s="222" t="s">
        <v>167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125</v>
      </c>
      <c r="AU118" s="19" t="s">
        <v>83</v>
      </c>
    </row>
    <row r="119" s="13" customFormat="1">
      <c r="A119" s="13"/>
      <c r="B119" s="226"/>
      <c r="C119" s="227"/>
      <c r="D119" s="228" t="s">
        <v>127</v>
      </c>
      <c r="E119" s="229" t="s">
        <v>19</v>
      </c>
      <c r="F119" s="230" t="s">
        <v>168</v>
      </c>
      <c r="G119" s="227"/>
      <c r="H119" s="231">
        <v>4.5899999999999999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127</v>
      </c>
      <c r="AU119" s="237" t="s">
        <v>83</v>
      </c>
      <c r="AV119" s="13" t="s">
        <v>83</v>
      </c>
      <c r="AW119" s="13" t="s">
        <v>35</v>
      </c>
      <c r="AX119" s="13" t="s">
        <v>73</v>
      </c>
      <c r="AY119" s="237" t="s">
        <v>117</v>
      </c>
    </row>
    <row r="120" s="13" customFormat="1">
      <c r="A120" s="13"/>
      <c r="B120" s="226"/>
      <c r="C120" s="227"/>
      <c r="D120" s="228" t="s">
        <v>127</v>
      </c>
      <c r="E120" s="229" t="s">
        <v>19</v>
      </c>
      <c r="F120" s="230" t="s">
        <v>169</v>
      </c>
      <c r="G120" s="227"/>
      <c r="H120" s="231">
        <v>0.71399999999999997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127</v>
      </c>
      <c r="AU120" s="237" t="s">
        <v>83</v>
      </c>
      <c r="AV120" s="13" t="s">
        <v>83</v>
      </c>
      <c r="AW120" s="13" t="s">
        <v>35</v>
      </c>
      <c r="AX120" s="13" t="s">
        <v>73</v>
      </c>
      <c r="AY120" s="237" t="s">
        <v>117</v>
      </c>
    </row>
    <row r="121" s="13" customFormat="1">
      <c r="A121" s="13"/>
      <c r="B121" s="226"/>
      <c r="C121" s="227"/>
      <c r="D121" s="228" t="s">
        <v>127</v>
      </c>
      <c r="E121" s="229" t="s">
        <v>19</v>
      </c>
      <c r="F121" s="230" t="s">
        <v>170</v>
      </c>
      <c r="G121" s="227"/>
      <c r="H121" s="231">
        <v>1.04</v>
      </c>
      <c r="I121" s="232"/>
      <c r="J121" s="227"/>
      <c r="K121" s="227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127</v>
      </c>
      <c r="AU121" s="237" t="s">
        <v>83</v>
      </c>
      <c r="AV121" s="13" t="s">
        <v>83</v>
      </c>
      <c r="AW121" s="13" t="s">
        <v>35</v>
      </c>
      <c r="AX121" s="13" t="s">
        <v>73</v>
      </c>
      <c r="AY121" s="237" t="s">
        <v>117</v>
      </c>
    </row>
    <row r="122" s="14" customFormat="1">
      <c r="A122" s="14"/>
      <c r="B122" s="238"/>
      <c r="C122" s="239"/>
      <c r="D122" s="228" t="s">
        <v>127</v>
      </c>
      <c r="E122" s="240" t="s">
        <v>19</v>
      </c>
      <c r="F122" s="241" t="s">
        <v>130</v>
      </c>
      <c r="G122" s="239"/>
      <c r="H122" s="242">
        <v>6.3440000000000003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127</v>
      </c>
      <c r="AU122" s="248" t="s">
        <v>83</v>
      </c>
      <c r="AV122" s="14" t="s">
        <v>123</v>
      </c>
      <c r="AW122" s="14" t="s">
        <v>35</v>
      </c>
      <c r="AX122" s="14" t="s">
        <v>73</v>
      </c>
      <c r="AY122" s="248" t="s">
        <v>117</v>
      </c>
    </row>
    <row r="123" s="13" customFormat="1">
      <c r="A123" s="13"/>
      <c r="B123" s="226"/>
      <c r="C123" s="227"/>
      <c r="D123" s="228" t="s">
        <v>127</v>
      </c>
      <c r="E123" s="229" t="s">
        <v>19</v>
      </c>
      <c r="F123" s="230" t="s">
        <v>171</v>
      </c>
      <c r="G123" s="227"/>
      <c r="H123" s="231">
        <v>6.4000000000000004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127</v>
      </c>
      <c r="AU123" s="237" t="s">
        <v>83</v>
      </c>
      <c r="AV123" s="13" t="s">
        <v>83</v>
      </c>
      <c r="AW123" s="13" t="s">
        <v>35</v>
      </c>
      <c r="AX123" s="13" t="s">
        <v>81</v>
      </c>
      <c r="AY123" s="237" t="s">
        <v>117</v>
      </c>
    </row>
    <row r="124" s="2" customFormat="1" ht="37.8" customHeight="1">
      <c r="A124" s="40"/>
      <c r="B124" s="41"/>
      <c r="C124" s="207" t="s">
        <v>172</v>
      </c>
      <c r="D124" s="207" t="s">
        <v>119</v>
      </c>
      <c r="E124" s="208" t="s">
        <v>173</v>
      </c>
      <c r="F124" s="209" t="s">
        <v>174</v>
      </c>
      <c r="G124" s="210" t="s">
        <v>165</v>
      </c>
      <c r="H124" s="211">
        <v>6.4000000000000004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123</v>
      </c>
      <c r="AT124" s="219" t="s">
        <v>119</v>
      </c>
      <c r="AU124" s="219" t="s">
        <v>83</v>
      </c>
      <c r="AY124" s="19" t="s">
        <v>117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123</v>
      </c>
      <c r="BM124" s="219" t="s">
        <v>175</v>
      </c>
    </row>
    <row r="125" s="2" customFormat="1">
      <c r="A125" s="40"/>
      <c r="B125" s="41"/>
      <c r="C125" s="42"/>
      <c r="D125" s="221" t="s">
        <v>125</v>
      </c>
      <c r="E125" s="42"/>
      <c r="F125" s="222" t="s">
        <v>176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125</v>
      </c>
      <c r="AU125" s="19" t="s">
        <v>83</v>
      </c>
    </row>
    <row r="126" s="2" customFormat="1" ht="66.75" customHeight="1">
      <c r="A126" s="40"/>
      <c r="B126" s="41"/>
      <c r="C126" s="207" t="s">
        <v>177</v>
      </c>
      <c r="D126" s="207" t="s">
        <v>119</v>
      </c>
      <c r="E126" s="208" t="s">
        <v>178</v>
      </c>
      <c r="F126" s="209" t="s">
        <v>179</v>
      </c>
      <c r="G126" s="210" t="s">
        <v>165</v>
      </c>
      <c r="H126" s="211">
        <v>6.2999999999999998</v>
      </c>
      <c r="I126" s="212"/>
      <c r="J126" s="213">
        <f>ROUND(I126*H126,2)</f>
        <v>0</v>
      </c>
      <c r="K126" s="214"/>
      <c r="L126" s="46"/>
      <c r="M126" s="215" t="s">
        <v>19</v>
      </c>
      <c r="N126" s="216" t="s">
        <v>44</v>
      </c>
      <c r="O126" s="8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123</v>
      </c>
      <c r="AT126" s="219" t="s">
        <v>119</v>
      </c>
      <c r="AU126" s="219" t="s">
        <v>83</v>
      </c>
      <c r="AY126" s="19" t="s">
        <v>117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81</v>
      </c>
      <c r="BK126" s="220">
        <f>ROUND(I126*H126,2)</f>
        <v>0</v>
      </c>
      <c r="BL126" s="19" t="s">
        <v>123</v>
      </c>
      <c r="BM126" s="219" t="s">
        <v>180</v>
      </c>
    </row>
    <row r="127" s="2" customFormat="1">
      <c r="A127" s="40"/>
      <c r="B127" s="41"/>
      <c r="C127" s="42"/>
      <c r="D127" s="221" t="s">
        <v>125</v>
      </c>
      <c r="E127" s="42"/>
      <c r="F127" s="222" t="s">
        <v>181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125</v>
      </c>
      <c r="AU127" s="19" t="s">
        <v>83</v>
      </c>
    </row>
    <row r="128" s="15" customFormat="1">
      <c r="A128" s="15"/>
      <c r="B128" s="250"/>
      <c r="C128" s="251"/>
      <c r="D128" s="228" t="s">
        <v>127</v>
      </c>
      <c r="E128" s="252" t="s">
        <v>19</v>
      </c>
      <c r="F128" s="253" t="s">
        <v>182</v>
      </c>
      <c r="G128" s="251"/>
      <c r="H128" s="252" t="s">
        <v>19</v>
      </c>
      <c r="I128" s="254"/>
      <c r="J128" s="251"/>
      <c r="K128" s="251"/>
      <c r="L128" s="255"/>
      <c r="M128" s="256"/>
      <c r="N128" s="257"/>
      <c r="O128" s="257"/>
      <c r="P128" s="257"/>
      <c r="Q128" s="257"/>
      <c r="R128" s="257"/>
      <c r="S128" s="257"/>
      <c r="T128" s="25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9" t="s">
        <v>127</v>
      </c>
      <c r="AU128" s="259" t="s">
        <v>83</v>
      </c>
      <c r="AV128" s="15" t="s">
        <v>81</v>
      </c>
      <c r="AW128" s="15" t="s">
        <v>35</v>
      </c>
      <c r="AX128" s="15" t="s">
        <v>73</v>
      </c>
      <c r="AY128" s="259" t="s">
        <v>117</v>
      </c>
    </row>
    <row r="129" s="13" customFormat="1">
      <c r="A129" s="13"/>
      <c r="B129" s="226"/>
      <c r="C129" s="227"/>
      <c r="D129" s="228" t="s">
        <v>127</v>
      </c>
      <c r="E129" s="229" t="s">
        <v>19</v>
      </c>
      <c r="F129" s="230" t="s">
        <v>183</v>
      </c>
      <c r="G129" s="227"/>
      <c r="H129" s="231">
        <v>6.2999999999999998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127</v>
      </c>
      <c r="AU129" s="237" t="s">
        <v>83</v>
      </c>
      <c r="AV129" s="13" t="s">
        <v>83</v>
      </c>
      <c r="AW129" s="13" t="s">
        <v>35</v>
      </c>
      <c r="AX129" s="13" t="s">
        <v>81</v>
      </c>
      <c r="AY129" s="237" t="s">
        <v>117</v>
      </c>
    </row>
    <row r="130" s="2" customFormat="1" ht="62.7" customHeight="1">
      <c r="A130" s="40"/>
      <c r="B130" s="41"/>
      <c r="C130" s="207" t="s">
        <v>184</v>
      </c>
      <c r="D130" s="207" t="s">
        <v>119</v>
      </c>
      <c r="E130" s="208" t="s">
        <v>185</v>
      </c>
      <c r="F130" s="209" t="s">
        <v>186</v>
      </c>
      <c r="G130" s="210" t="s">
        <v>165</v>
      </c>
      <c r="H130" s="211">
        <v>6.4000000000000004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44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123</v>
      </c>
      <c r="AT130" s="219" t="s">
        <v>119</v>
      </c>
      <c r="AU130" s="219" t="s">
        <v>83</v>
      </c>
      <c r="AY130" s="19" t="s">
        <v>117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81</v>
      </c>
      <c r="BK130" s="220">
        <f>ROUND(I130*H130,2)</f>
        <v>0</v>
      </c>
      <c r="BL130" s="19" t="s">
        <v>123</v>
      </c>
      <c r="BM130" s="219" t="s">
        <v>187</v>
      </c>
    </row>
    <row r="131" s="2" customFormat="1">
      <c r="A131" s="40"/>
      <c r="B131" s="41"/>
      <c r="C131" s="42"/>
      <c r="D131" s="221" t="s">
        <v>125</v>
      </c>
      <c r="E131" s="42"/>
      <c r="F131" s="222" t="s">
        <v>188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125</v>
      </c>
      <c r="AU131" s="19" t="s">
        <v>83</v>
      </c>
    </row>
    <row r="132" s="2" customFormat="1" ht="44.25" customHeight="1">
      <c r="A132" s="40"/>
      <c r="B132" s="41"/>
      <c r="C132" s="207" t="s">
        <v>189</v>
      </c>
      <c r="D132" s="207" t="s">
        <v>119</v>
      </c>
      <c r="E132" s="208" t="s">
        <v>190</v>
      </c>
      <c r="F132" s="209" t="s">
        <v>191</v>
      </c>
      <c r="G132" s="210" t="s">
        <v>192</v>
      </c>
      <c r="H132" s="211">
        <v>11.52</v>
      </c>
      <c r="I132" s="212"/>
      <c r="J132" s="213">
        <f>ROUND(I132*H132,2)</f>
        <v>0</v>
      </c>
      <c r="K132" s="214"/>
      <c r="L132" s="46"/>
      <c r="M132" s="215" t="s">
        <v>19</v>
      </c>
      <c r="N132" s="216" t="s">
        <v>44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123</v>
      </c>
      <c r="AT132" s="219" t="s">
        <v>119</v>
      </c>
      <c r="AU132" s="219" t="s">
        <v>83</v>
      </c>
      <c r="AY132" s="19" t="s">
        <v>117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81</v>
      </c>
      <c r="BK132" s="220">
        <f>ROUND(I132*H132,2)</f>
        <v>0</v>
      </c>
      <c r="BL132" s="19" t="s">
        <v>123</v>
      </c>
      <c r="BM132" s="219" t="s">
        <v>193</v>
      </c>
    </row>
    <row r="133" s="2" customFormat="1">
      <c r="A133" s="40"/>
      <c r="B133" s="41"/>
      <c r="C133" s="42"/>
      <c r="D133" s="221" t="s">
        <v>125</v>
      </c>
      <c r="E133" s="42"/>
      <c r="F133" s="222" t="s">
        <v>194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125</v>
      </c>
      <c r="AU133" s="19" t="s">
        <v>83</v>
      </c>
    </row>
    <row r="134" s="13" customFormat="1">
      <c r="A134" s="13"/>
      <c r="B134" s="226"/>
      <c r="C134" s="227"/>
      <c r="D134" s="228" t="s">
        <v>127</v>
      </c>
      <c r="E134" s="229" t="s">
        <v>19</v>
      </c>
      <c r="F134" s="230" t="s">
        <v>195</v>
      </c>
      <c r="G134" s="227"/>
      <c r="H134" s="231">
        <v>11.52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127</v>
      </c>
      <c r="AU134" s="237" t="s">
        <v>83</v>
      </c>
      <c r="AV134" s="13" t="s">
        <v>83</v>
      </c>
      <c r="AW134" s="13" t="s">
        <v>35</v>
      </c>
      <c r="AX134" s="13" t="s">
        <v>81</v>
      </c>
      <c r="AY134" s="237" t="s">
        <v>117</v>
      </c>
    </row>
    <row r="135" s="2" customFormat="1" ht="37.8" customHeight="1">
      <c r="A135" s="40"/>
      <c r="B135" s="41"/>
      <c r="C135" s="207" t="s">
        <v>196</v>
      </c>
      <c r="D135" s="207" t="s">
        <v>119</v>
      </c>
      <c r="E135" s="208" t="s">
        <v>197</v>
      </c>
      <c r="F135" s="209" t="s">
        <v>198</v>
      </c>
      <c r="G135" s="210" t="s">
        <v>165</v>
      </c>
      <c r="H135" s="211">
        <v>6.4000000000000004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44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123</v>
      </c>
      <c r="AT135" s="219" t="s">
        <v>119</v>
      </c>
      <c r="AU135" s="219" t="s">
        <v>83</v>
      </c>
      <c r="AY135" s="19" t="s">
        <v>117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81</v>
      </c>
      <c r="BK135" s="220">
        <f>ROUND(I135*H135,2)</f>
        <v>0</v>
      </c>
      <c r="BL135" s="19" t="s">
        <v>123</v>
      </c>
      <c r="BM135" s="219" t="s">
        <v>199</v>
      </c>
    </row>
    <row r="136" s="2" customFormat="1">
      <c r="A136" s="40"/>
      <c r="B136" s="41"/>
      <c r="C136" s="42"/>
      <c r="D136" s="221" t="s">
        <v>125</v>
      </c>
      <c r="E136" s="42"/>
      <c r="F136" s="222" t="s">
        <v>200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125</v>
      </c>
      <c r="AU136" s="19" t="s">
        <v>83</v>
      </c>
    </row>
    <row r="137" s="2" customFormat="1" ht="44.25" customHeight="1">
      <c r="A137" s="40"/>
      <c r="B137" s="41"/>
      <c r="C137" s="207" t="s">
        <v>8</v>
      </c>
      <c r="D137" s="207" t="s">
        <v>119</v>
      </c>
      <c r="E137" s="208" t="s">
        <v>201</v>
      </c>
      <c r="F137" s="209" t="s">
        <v>202</v>
      </c>
      <c r="G137" s="210" t="s">
        <v>165</v>
      </c>
      <c r="H137" s="211">
        <v>7.04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44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123</v>
      </c>
      <c r="AT137" s="219" t="s">
        <v>119</v>
      </c>
      <c r="AU137" s="219" t="s">
        <v>83</v>
      </c>
      <c r="AY137" s="19" t="s">
        <v>117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81</v>
      </c>
      <c r="BK137" s="220">
        <f>ROUND(I137*H137,2)</f>
        <v>0</v>
      </c>
      <c r="BL137" s="19" t="s">
        <v>123</v>
      </c>
      <c r="BM137" s="219" t="s">
        <v>203</v>
      </c>
    </row>
    <row r="138" s="2" customFormat="1">
      <c r="A138" s="40"/>
      <c r="B138" s="41"/>
      <c r="C138" s="42"/>
      <c r="D138" s="221" t="s">
        <v>125</v>
      </c>
      <c r="E138" s="42"/>
      <c r="F138" s="222" t="s">
        <v>204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125</v>
      </c>
      <c r="AU138" s="19" t="s">
        <v>83</v>
      </c>
    </row>
    <row r="139" s="15" customFormat="1">
      <c r="A139" s="15"/>
      <c r="B139" s="250"/>
      <c r="C139" s="251"/>
      <c r="D139" s="228" t="s">
        <v>127</v>
      </c>
      <c r="E139" s="252" t="s">
        <v>19</v>
      </c>
      <c r="F139" s="253" t="s">
        <v>205</v>
      </c>
      <c r="G139" s="251"/>
      <c r="H139" s="252" t="s">
        <v>19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9" t="s">
        <v>127</v>
      </c>
      <c r="AU139" s="259" t="s">
        <v>83</v>
      </c>
      <c r="AV139" s="15" t="s">
        <v>81</v>
      </c>
      <c r="AW139" s="15" t="s">
        <v>35</v>
      </c>
      <c r="AX139" s="15" t="s">
        <v>73</v>
      </c>
      <c r="AY139" s="259" t="s">
        <v>117</v>
      </c>
    </row>
    <row r="140" s="13" customFormat="1">
      <c r="A140" s="13"/>
      <c r="B140" s="226"/>
      <c r="C140" s="227"/>
      <c r="D140" s="228" t="s">
        <v>127</v>
      </c>
      <c r="E140" s="229" t="s">
        <v>19</v>
      </c>
      <c r="F140" s="230" t="s">
        <v>206</v>
      </c>
      <c r="G140" s="227"/>
      <c r="H140" s="231">
        <v>6.2999999999999998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127</v>
      </c>
      <c r="AU140" s="237" t="s">
        <v>83</v>
      </c>
      <c r="AV140" s="13" t="s">
        <v>83</v>
      </c>
      <c r="AW140" s="13" t="s">
        <v>35</v>
      </c>
      <c r="AX140" s="13" t="s">
        <v>73</v>
      </c>
      <c r="AY140" s="237" t="s">
        <v>117</v>
      </c>
    </row>
    <row r="141" s="15" customFormat="1">
      <c r="A141" s="15"/>
      <c r="B141" s="250"/>
      <c r="C141" s="251"/>
      <c r="D141" s="228" t="s">
        <v>127</v>
      </c>
      <c r="E141" s="252" t="s">
        <v>19</v>
      </c>
      <c r="F141" s="253" t="s">
        <v>207</v>
      </c>
      <c r="G141" s="251"/>
      <c r="H141" s="252" t="s">
        <v>19</v>
      </c>
      <c r="I141" s="254"/>
      <c r="J141" s="251"/>
      <c r="K141" s="251"/>
      <c r="L141" s="255"/>
      <c r="M141" s="256"/>
      <c r="N141" s="257"/>
      <c r="O141" s="257"/>
      <c r="P141" s="257"/>
      <c r="Q141" s="257"/>
      <c r="R141" s="257"/>
      <c r="S141" s="257"/>
      <c r="T141" s="25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9" t="s">
        <v>127</v>
      </c>
      <c r="AU141" s="259" t="s">
        <v>83</v>
      </c>
      <c r="AV141" s="15" t="s">
        <v>81</v>
      </c>
      <c r="AW141" s="15" t="s">
        <v>35</v>
      </c>
      <c r="AX141" s="15" t="s">
        <v>73</v>
      </c>
      <c r="AY141" s="259" t="s">
        <v>117</v>
      </c>
    </row>
    <row r="142" s="13" customFormat="1">
      <c r="A142" s="13"/>
      <c r="B142" s="226"/>
      <c r="C142" s="227"/>
      <c r="D142" s="228" t="s">
        <v>127</v>
      </c>
      <c r="E142" s="229" t="s">
        <v>19</v>
      </c>
      <c r="F142" s="230" t="s">
        <v>208</v>
      </c>
      <c r="G142" s="227"/>
      <c r="H142" s="231">
        <v>0.73799999999999999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127</v>
      </c>
      <c r="AU142" s="237" t="s">
        <v>83</v>
      </c>
      <c r="AV142" s="13" t="s">
        <v>83</v>
      </c>
      <c r="AW142" s="13" t="s">
        <v>35</v>
      </c>
      <c r="AX142" s="13" t="s">
        <v>73</v>
      </c>
      <c r="AY142" s="237" t="s">
        <v>117</v>
      </c>
    </row>
    <row r="143" s="14" customFormat="1">
      <c r="A143" s="14"/>
      <c r="B143" s="238"/>
      <c r="C143" s="239"/>
      <c r="D143" s="228" t="s">
        <v>127</v>
      </c>
      <c r="E143" s="240" t="s">
        <v>19</v>
      </c>
      <c r="F143" s="241" t="s">
        <v>130</v>
      </c>
      <c r="G143" s="239"/>
      <c r="H143" s="242">
        <v>7.0380000000000003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127</v>
      </c>
      <c r="AU143" s="248" t="s">
        <v>83</v>
      </c>
      <c r="AV143" s="14" t="s">
        <v>123</v>
      </c>
      <c r="AW143" s="14" t="s">
        <v>35</v>
      </c>
      <c r="AX143" s="14" t="s">
        <v>73</v>
      </c>
      <c r="AY143" s="248" t="s">
        <v>117</v>
      </c>
    </row>
    <row r="144" s="13" customFormat="1">
      <c r="A144" s="13"/>
      <c r="B144" s="226"/>
      <c r="C144" s="227"/>
      <c r="D144" s="228" t="s">
        <v>127</v>
      </c>
      <c r="E144" s="229" t="s">
        <v>19</v>
      </c>
      <c r="F144" s="230" t="s">
        <v>209</v>
      </c>
      <c r="G144" s="227"/>
      <c r="H144" s="231">
        <v>7.04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127</v>
      </c>
      <c r="AU144" s="237" t="s">
        <v>83</v>
      </c>
      <c r="AV144" s="13" t="s">
        <v>83</v>
      </c>
      <c r="AW144" s="13" t="s">
        <v>35</v>
      </c>
      <c r="AX144" s="13" t="s">
        <v>81</v>
      </c>
      <c r="AY144" s="237" t="s">
        <v>117</v>
      </c>
    </row>
    <row r="145" s="2" customFormat="1" ht="55.5" customHeight="1">
      <c r="A145" s="40"/>
      <c r="B145" s="41"/>
      <c r="C145" s="207" t="s">
        <v>78</v>
      </c>
      <c r="D145" s="207" t="s">
        <v>119</v>
      </c>
      <c r="E145" s="208" t="s">
        <v>210</v>
      </c>
      <c r="F145" s="209" t="s">
        <v>211</v>
      </c>
      <c r="G145" s="210" t="s">
        <v>122</v>
      </c>
      <c r="H145" s="211">
        <v>5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44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123</v>
      </c>
      <c r="AT145" s="219" t="s">
        <v>119</v>
      </c>
      <c r="AU145" s="219" t="s">
        <v>83</v>
      </c>
      <c r="AY145" s="19" t="s">
        <v>117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81</v>
      </c>
      <c r="BK145" s="220">
        <f>ROUND(I145*H145,2)</f>
        <v>0</v>
      </c>
      <c r="BL145" s="19" t="s">
        <v>123</v>
      </c>
      <c r="BM145" s="219" t="s">
        <v>212</v>
      </c>
    </row>
    <row r="146" s="2" customFormat="1">
      <c r="A146" s="40"/>
      <c r="B146" s="41"/>
      <c r="C146" s="42"/>
      <c r="D146" s="221" t="s">
        <v>125</v>
      </c>
      <c r="E146" s="42"/>
      <c r="F146" s="222" t="s">
        <v>213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125</v>
      </c>
      <c r="AU146" s="19" t="s">
        <v>83</v>
      </c>
    </row>
    <row r="147" s="2" customFormat="1">
      <c r="A147" s="40"/>
      <c r="B147" s="41"/>
      <c r="C147" s="42"/>
      <c r="D147" s="228" t="s">
        <v>157</v>
      </c>
      <c r="E147" s="42"/>
      <c r="F147" s="249" t="s">
        <v>214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157</v>
      </c>
      <c r="AU147" s="19" t="s">
        <v>83</v>
      </c>
    </row>
    <row r="148" s="13" customFormat="1">
      <c r="A148" s="13"/>
      <c r="B148" s="226"/>
      <c r="C148" s="227"/>
      <c r="D148" s="228" t="s">
        <v>127</v>
      </c>
      <c r="E148" s="229" t="s">
        <v>19</v>
      </c>
      <c r="F148" s="230" t="s">
        <v>215</v>
      </c>
      <c r="G148" s="227"/>
      <c r="H148" s="231">
        <v>2.9199999999999999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127</v>
      </c>
      <c r="AU148" s="237" t="s">
        <v>83</v>
      </c>
      <c r="AV148" s="13" t="s">
        <v>83</v>
      </c>
      <c r="AW148" s="13" t="s">
        <v>35</v>
      </c>
      <c r="AX148" s="13" t="s">
        <v>73</v>
      </c>
      <c r="AY148" s="237" t="s">
        <v>117</v>
      </c>
    </row>
    <row r="149" s="13" customFormat="1">
      <c r="A149" s="13"/>
      <c r="B149" s="226"/>
      <c r="C149" s="227"/>
      <c r="D149" s="228" t="s">
        <v>127</v>
      </c>
      <c r="E149" s="229" t="s">
        <v>19</v>
      </c>
      <c r="F149" s="230" t="s">
        <v>216</v>
      </c>
      <c r="G149" s="227"/>
      <c r="H149" s="231">
        <v>2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127</v>
      </c>
      <c r="AU149" s="237" t="s">
        <v>83</v>
      </c>
      <c r="AV149" s="13" t="s">
        <v>83</v>
      </c>
      <c r="AW149" s="13" t="s">
        <v>35</v>
      </c>
      <c r="AX149" s="13" t="s">
        <v>73</v>
      </c>
      <c r="AY149" s="237" t="s">
        <v>117</v>
      </c>
    </row>
    <row r="150" s="14" customFormat="1">
      <c r="A150" s="14"/>
      <c r="B150" s="238"/>
      <c r="C150" s="239"/>
      <c r="D150" s="228" t="s">
        <v>127</v>
      </c>
      <c r="E150" s="240" t="s">
        <v>19</v>
      </c>
      <c r="F150" s="241" t="s">
        <v>130</v>
      </c>
      <c r="G150" s="239"/>
      <c r="H150" s="242">
        <v>4.9199999999999999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127</v>
      </c>
      <c r="AU150" s="248" t="s">
        <v>83</v>
      </c>
      <c r="AV150" s="14" t="s">
        <v>123</v>
      </c>
      <c r="AW150" s="14" t="s">
        <v>35</v>
      </c>
      <c r="AX150" s="14" t="s">
        <v>73</v>
      </c>
      <c r="AY150" s="248" t="s">
        <v>117</v>
      </c>
    </row>
    <row r="151" s="13" customFormat="1">
      <c r="A151" s="13"/>
      <c r="B151" s="226"/>
      <c r="C151" s="227"/>
      <c r="D151" s="228" t="s">
        <v>127</v>
      </c>
      <c r="E151" s="229" t="s">
        <v>19</v>
      </c>
      <c r="F151" s="230" t="s">
        <v>152</v>
      </c>
      <c r="G151" s="227"/>
      <c r="H151" s="231">
        <v>5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127</v>
      </c>
      <c r="AU151" s="237" t="s">
        <v>83</v>
      </c>
      <c r="AV151" s="13" t="s">
        <v>83</v>
      </c>
      <c r="AW151" s="13" t="s">
        <v>35</v>
      </c>
      <c r="AX151" s="13" t="s">
        <v>81</v>
      </c>
      <c r="AY151" s="237" t="s">
        <v>117</v>
      </c>
    </row>
    <row r="152" s="2" customFormat="1" ht="37.8" customHeight="1">
      <c r="A152" s="40"/>
      <c r="B152" s="41"/>
      <c r="C152" s="207" t="s">
        <v>217</v>
      </c>
      <c r="D152" s="207" t="s">
        <v>119</v>
      </c>
      <c r="E152" s="208" t="s">
        <v>218</v>
      </c>
      <c r="F152" s="209" t="s">
        <v>219</v>
      </c>
      <c r="G152" s="210" t="s">
        <v>122</v>
      </c>
      <c r="H152" s="211">
        <v>5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44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123</v>
      </c>
      <c r="AT152" s="219" t="s">
        <v>119</v>
      </c>
      <c r="AU152" s="219" t="s">
        <v>83</v>
      </c>
      <c r="AY152" s="19" t="s">
        <v>117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81</v>
      </c>
      <c r="BK152" s="220">
        <f>ROUND(I152*H152,2)</f>
        <v>0</v>
      </c>
      <c r="BL152" s="19" t="s">
        <v>123</v>
      </c>
      <c r="BM152" s="219" t="s">
        <v>220</v>
      </c>
    </row>
    <row r="153" s="2" customFormat="1">
      <c r="A153" s="40"/>
      <c r="B153" s="41"/>
      <c r="C153" s="42"/>
      <c r="D153" s="221" t="s">
        <v>125</v>
      </c>
      <c r="E153" s="42"/>
      <c r="F153" s="222" t="s">
        <v>221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125</v>
      </c>
      <c r="AU153" s="19" t="s">
        <v>83</v>
      </c>
    </row>
    <row r="154" s="2" customFormat="1">
      <c r="A154" s="40"/>
      <c r="B154" s="41"/>
      <c r="C154" s="42"/>
      <c r="D154" s="228" t="s">
        <v>157</v>
      </c>
      <c r="E154" s="42"/>
      <c r="F154" s="249" t="s">
        <v>222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157</v>
      </c>
      <c r="AU154" s="19" t="s">
        <v>83</v>
      </c>
    </row>
    <row r="155" s="2" customFormat="1" ht="37.8" customHeight="1">
      <c r="A155" s="40"/>
      <c r="B155" s="41"/>
      <c r="C155" s="207" t="s">
        <v>223</v>
      </c>
      <c r="D155" s="207" t="s">
        <v>119</v>
      </c>
      <c r="E155" s="208" t="s">
        <v>224</v>
      </c>
      <c r="F155" s="209" t="s">
        <v>225</v>
      </c>
      <c r="G155" s="210" t="s">
        <v>122</v>
      </c>
      <c r="H155" s="211">
        <v>5</v>
      </c>
      <c r="I155" s="212"/>
      <c r="J155" s="213">
        <f>ROUND(I155*H155,2)</f>
        <v>0</v>
      </c>
      <c r="K155" s="214"/>
      <c r="L155" s="46"/>
      <c r="M155" s="215" t="s">
        <v>19</v>
      </c>
      <c r="N155" s="216" t="s">
        <v>44</v>
      </c>
      <c r="O155" s="86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123</v>
      </c>
      <c r="AT155" s="219" t="s">
        <v>119</v>
      </c>
      <c r="AU155" s="219" t="s">
        <v>83</v>
      </c>
      <c r="AY155" s="19" t="s">
        <v>117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81</v>
      </c>
      <c r="BK155" s="220">
        <f>ROUND(I155*H155,2)</f>
        <v>0</v>
      </c>
      <c r="BL155" s="19" t="s">
        <v>123</v>
      </c>
      <c r="BM155" s="219" t="s">
        <v>226</v>
      </c>
    </row>
    <row r="156" s="2" customFormat="1">
      <c r="A156" s="40"/>
      <c r="B156" s="41"/>
      <c r="C156" s="42"/>
      <c r="D156" s="221" t="s">
        <v>125</v>
      </c>
      <c r="E156" s="42"/>
      <c r="F156" s="222" t="s">
        <v>227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125</v>
      </c>
      <c r="AU156" s="19" t="s">
        <v>83</v>
      </c>
    </row>
    <row r="157" s="2" customFormat="1" ht="16.5" customHeight="1">
      <c r="A157" s="40"/>
      <c r="B157" s="41"/>
      <c r="C157" s="260" t="s">
        <v>228</v>
      </c>
      <c r="D157" s="260" t="s">
        <v>229</v>
      </c>
      <c r="E157" s="261" t="s">
        <v>230</v>
      </c>
      <c r="F157" s="262" t="s">
        <v>231</v>
      </c>
      <c r="G157" s="263" t="s">
        <v>232</v>
      </c>
      <c r="H157" s="264">
        <v>0.10000000000000001</v>
      </c>
      <c r="I157" s="265"/>
      <c r="J157" s="266">
        <f>ROUND(I157*H157,2)</f>
        <v>0</v>
      </c>
      <c r="K157" s="267"/>
      <c r="L157" s="268"/>
      <c r="M157" s="269" t="s">
        <v>19</v>
      </c>
      <c r="N157" s="270" t="s">
        <v>44</v>
      </c>
      <c r="O157" s="86"/>
      <c r="P157" s="217">
        <f>O157*H157</f>
        <v>0</v>
      </c>
      <c r="Q157" s="217">
        <v>0.001</v>
      </c>
      <c r="R157" s="217">
        <f>Q157*H157</f>
        <v>0.00010000000000000001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177</v>
      </c>
      <c r="AT157" s="219" t="s">
        <v>229</v>
      </c>
      <c r="AU157" s="219" t="s">
        <v>83</v>
      </c>
      <c r="AY157" s="19" t="s">
        <v>117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81</v>
      </c>
      <c r="BK157" s="220">
        <f>ROUND(I157*H157,2)</f>
        <v>0</v>
      </c>
      <c r="BL157" s="19" t="s">
        <v>123</v>
      </c>
      <c r="BM157" s="219" t="s">
        <v>233</v>
      </c>
    </row>
    <row r="158" s="13" customFormat="1">
      <c r="A158" s="13"/>
      <c r="B158" s="226"/>
      <c r="C158" s="227"/>
      <c r="D158" s="228" t="s">
        <v>127</v>
      </c>
      <c r="E158" s="227"/>
      <c r="F158" s="230" t="s">
        <v>234</v>
      </c>
      <c r="G158" s="227"/>
      <c r="H158" s="231">
        <v>0.10000000000000001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127</v>
      </c>
      <c r="AU158" s="237" t="s">
        <v>83</v>
      </c>
      <c r="AV158" s="13" t="s">
        <v>83</v>
      </c>
      <c r="AW158" s="13" t="s">
        <v>4</v>
      </c>
      <c r="AX158" s="13" t="s">
        <v>81</v>
      </c>
      <c r="AY158" s="237" t="s">
        <v>117</v>
      </c>
    </row>
    <row r="159" s="12" customFormat="1" ht="22.8" customHeight="1">
      <c r="A159" s="12"/>
      <c r="B159" s="191"/>
      <c r="C159" s="192"/>
      <c r="D159" s="193" t="s">
        <v>72</v>
      </c>
      <c r="E159" s="205" t="s">
        <v>152</v>
      </c>
      <c r="F159" s="205" t="s">
        <v>235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SUM(P160:P181)</f>
        <v>0</v>
      </c>
      <c r="Q159" s="199"/>
      <c r="R159" s="200">
        <f>SUM(R160:R181)</f>
        <v>22.850178</v>
      </c>
      <c r="S159" s="199"/>
      <c r="T159" s="201">
        <f>SUM(T160:T181)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81</v>
      </c>
      <c r="AT159" s="203" t="s">
        <v>72</v>
      </c>
      <c r="AU159" s="203" t="s">
        <v>81</v>
      </c>
      <c r="AY159" s="202" t="s">
        <v>117</v>
      </c>
      <c r="BK159" s="204">
        <f>SUM(BK160:BK181)</f>
        <v>0</v>
      </c>
    </row>
    <row r="160" s="2" customFormat="1" ht="33" customHeight="1">
      <c r="A160" s="40"/>
      <c r="B160" s="41"/>
      <c r="C160" s="207" t="s">
        <v>161</v>
      </c>
      <c r="D160" s="207" t="s">
        <v>119</v>
      </c>
      <c r="E160" s="208" t="s">
        <v>236</v>
      </c>
      <c r="F160" s="209" t="s">
        <v>237</v>
      </c>
      <c r="G160" s="210" t="s">
        <v>122</v>
      </c>
      <c r="H160" s="211">
        <v>27.100000000000001</v>
      </c>
      <c r="I160" s="212"/>
      <c r="J160" s="213">
        <f>ROUND(I160*H160,2)</f>
        <v>0</v>
      </c>
      <c r="K160" s="214"/>
      <c r="L160" s="46"/>
      <c r="M160" s="215" t="s">
        <v>19</v>
      </c>
      <c r="N160" s="216" t="s">
        <v>44</v>
      </c>
      <c r="O160" s="86"/>
      <c r="P160" s="217">
        <f>O160*H160</f>
        <v>0</v>
      </c>
      <c r="Q160" s="217">
        <v>0.57499999999999996</v>
      </c>
      <c r="R160" s="217">
        <f>Q160*H160</f>
        <v>15.5825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123</v>
      </c>
      <c r="AT160" s="219" t="s">
        <v>119</v>
      </c>
      <c r="AU160" s="219" t="s">
        <v>83</v>
      </c>
      <c r="AY160" s="19" t="s">
        <v>117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81</v>
      </c>
      <c r="BK160" s="220">
        <f>ROUND(I160*H160,2)</f>
        <v>0</v>
      </c>
      <c r="BL160" s="19" t="s">
        <v>123</v>
      </c>
      <c r="BM160" s="219" t="s">
        <v>238</v>
      </c>
    </row>
    <row r="161" s="2" customFormat="1">
      <c r="A161" s="40"/>
      <c r="B161" s="41"/>
      <c r="C161" s="42"/>
      <c r="D161" s="221" t="s">
        <v>125</v>
      </c>
      <c r="E161" s="42"/>
      <c r="F161" s="222" t="s">
        <v>239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125</v>
      </c>
      <c r="AU161" s="19" t="s">
        <v>83</v>
      </c>
    </row>
    <row r="162" s="2" customFormat="1" ht="37.8" customHeight="1">
      <c r="A162" s="40"/>
      <c r="B162" s="41"/>
      <c r="C162" s="207" t="s">
        <v>240</v>
      </c>
      <c r="D162" s="207" t="s">
        <v>119</v>
      </c>
      <c r="E162" s="208" t="s">
        <v>241</v>
      </c>
      <c r="F162" s="209" t="s">
        <v>242</v>
      </c>
      <c r="G162" s="210" t="s">
        <v>122</v>
      </c>
      <c r="H162" s="211">
        <v>3.21</v>
      </c>
      <c r="I162" s="212"/>
      <c r="J162" s="213">
        <f>ROUND(I162*H162,2)</f>
        <v>0</v>
      </c>
      <c r="K162" s="214"/>
      <c r="L162" s="46"/>
      <c r="M162" s="215" t="s">
        <v>19</v>
      </c>
      <c r="N162" s="216" t="s">
        <v>44</v>
      </c>
      <c r="O162" s="86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123</v>
      </c>
      <c r="AT162" s="219" t="s">
        <v>119</v>
      </c>
      <c r="AU162" s="219" t="s">
        <v>83</v>
      </c>
      <c r="AY162" s="19" t="s">
        <v>117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81</v>
      </c>
      <c r="BK162" s="220">
        <f>ROUND(I162*H162,2)</f>
        <v>0</v>
      </c>
      <c r="BL162" s="19" t="s">
        <v>123</v>
      </c>
      <c r="BM162" s="219" t="s">
        <v>243</v>
      </c>
    </row>
    <row r="163" s="2" customFormat="1">
      <c r="A163" s="40"/>
      <c r="B163" s="41"/>
      <c r="C163" s="42"/>
      <c r="D163" s="221" t="s">
        <v>125</v>
      </c>
      <c r="E163" s="42"/>
      <c r="F163" s="222" t="s">
        <v>244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125</v>
      </c>
      <c r="AU163" s="19" t="s">
        <v>83</v>
      </c>
    </row>
    <row r="164" s="2" customFormat="1" ht="49.05" customHeight="1">
      <c r="A164" s="40"/>
      <c r="B164" s="41"/>
      <c r="C164" s="207" t="s">
        <v>245</v>
      </c>
      <c r="D164" s="207" t="s">
        <v>119</v>
      </c>
      <c r="E164" s="208" t="s">
        <v>246</v>
      </c>
      <c r="F164" s="209" t="s">
        <v>247</v>
      </c>
      <c r="G164" s="210" t="s">
        <v>122</v>
      </c>
      <c r="H164" s="211">
        <v>3.21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44</v>
      </c>
      <c r="O164" s="86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123</v>
      </c>
      <c r="AT164" s="219" t="s">
        <v>119</v>
      </c>
      <c r="AU164" s="219" t="s">
        <v>83</v>
      </c>
      <c r="AY164" s="19" t="s">
        <v>117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81</v>
      </c>
      <c r="BK164" s="220">
        <f>ROUND(I164*H164,2)</f>
        <v>0</v>
      </c>
      <c r="BL164" s="19" t="s">
        <v>123</v>
      </c>
      <c r="BM164" s="219" t="s">
        <v>248</v>
      </c>
    </row>
    <row r="165" s="2" customFormat="1">
      <c r="A165" s="40"/>
      <c r="B165" s="41"/>
      <c r="C165" s="42"/>
      <c r="D165" s="221" t="s">
        <v>125</v>
      </c>
      <c r="E165" s="42"/>
      <c r="F165" s="222" t="s">
        <v>249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125</v>
      </c>
      <c r="AU165" s="19" t="s">
        <v>83</v>
      </c>
    </row>
    <row r="166" s="2" customFormat="1" ht="24.15" customHeight="1">
      <c r="A166" s="40"/>
      <c r="B166" s="41"/>
      <c r="C166" s="207" t="s">
        <v>250</v>
      </c>
      <c r="D166" s="207" t="s">
        <v>119</v>
      </c>
      <c r="E166" s="208" t="s">
        <v>251</v>
      </c>
      <c r="F166" s="209" t="s">
        <v>252</v>
      </c>
      <c r="G166" s="210" t="s">
        <v>122</v>
      </c>
      <c r="H166" s="211">
        <v>3.21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44</v>
      </c>
      <c r="O166" s="86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123</v>
      </c>
      <c r="AT166" s="219" t="s">
        <v>119</v>
      </c>
      <c r="AU166" s="219" t="s">
        <v>83</v>
      </c>
      <c r="AY166" s="19" t="s">
        <v>117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81</v>
      </c>
      <c r="BK166" s="220">
        <f>ROUND(I166*H166,2)</f>
        <v>0</v>
      </c>
      <c r="BL166" s="19" t="s">
        <v>123</v>
      </c>
      <c r="BM166" s="219" t="s">
        <v>253</v>
      </c>
    </row>
    <row r="167" s="2" customFormat="1">
      <c r="A167" s="40"/>
      <c r="B167" s="41"/>
      <c r="C167" s="42"/>
      <c r="D167" s="221" t="s">
        <v>125</v>
      </c>
      <c r="E167" s="42"/>
      <c r="F167" s="222" t="s">
        <v>254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125</v>
      </c>
      <c r="AU167" s="19" t="s">
        <v>83</v>
      </c>
    </row>
    <row r="168" s="2" customFormat="1" ht="24.15" customHeight="1">
      <c r="A168" s="40"/>
      <c r="B168" s="41"/>
      <c r="C168" s="207" t="s">
        <v>7</v>
      </c>
      <c r="D168" s="207" t="s">
        <v>119</v>
      </c>
      <c r="E168" s="208" t="s">
        <v>255</v>
      </c>
      <c r="F168" s="209" t="s">
        <v>256</v>
      </c>
      <c r="G168" s="210" t="s">
        <v>122</v>
      </c>
      <c r="H168" s="211">
        <v>3.21</v>
      </c>
      <c r="I168" s="212"/>
      <c r="J168" s="213">
        <f>ROUND(I168*H168,2)</f>
        <v>0</v>
      </c>
      <c r="K168" s="214"/>
      <c r="L168" s="46"/>
      <c r="M168" s="215" t="s">
        <v>19</v>
      </c>
      <c r="N168" s="216" t="s">
        <v>44</v>
      </c>
      <c r="O168" s="86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123</v>
      </c>
      <c r="AT168" s="219" t="s">
        <v>119</v>
      </c>
      <c r="AU168" s="219" t="s">
        <v>83</v>
      </c>
      <c r="AY168" s="19" t="s">
        <v>117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81</v>
      </c>
      <c r="BK168" s="220">
        <f>ROUND(I168*H168,2)</f>
        <v>0</v>
      </c>
      <c r="BL168" s="19" t="s">
        <v>123</v>
      </c>
      <c r="BM168" s="219" t="s">
        <v>257</v>
      </c>
    </row>
    <row r="169" s="2" customFormat="1">
      <c r="A169" s="40"/>
      <c r="B169" s="41"/>
      <c r="C169" s="42"/>
      <c r="D169" s="221" t="s">
        <v>125</v>
      </c>
      <c r="E169" s="42"/>
      <c r="F169" s="222" t="s">
        <v>258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125</v>
      </c>
      <c r="AU169" s="19" t="s">
        <v>83</v>
      </c>
    </row>
    <row r="170" s="2" customFormat="1" ht="44.25" customHeight="1">
      <c r="A170" s="40"/>
      <c r="B170" s="41"/>
      <c r="C170" s="207" t="s">
        <v>259</v>
      </c>
      <c r="D170" s="207" t="s">
        <v>119</v>
      </c>
      <c r="E170" s="208" t="s">
        <v>260</v>
      </c>
      <c r="F170" s="209" t="s">
        <v>261</v>
      </c>
      <c r="G170" s="210" t="s">
        <v>122</v>
      </c>
      <c r="H170" s="211">
        <v>3.21</v>
      </c>
      <c r="I170" s="212"/>
      <c r="J170" s="213">
        <f>ROUND(I170*H170,2)</f>
        <v>0</v>
      </c>
      <c r="K170" s="214"/>
      <c r="L170" s="46"/>
      <c r="M170" s="215" t="s">
        <v>19</v>
      </c>
      <c r="N170" s="216" t="s">
        <v>44</v>
      </c>
      <c r="O170" s="86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123</v>
      </c>
      <c r="AT170" s="219" t="s">
        <v>119</v>
      </c>
      <c r="AU170" s="219" t="s">
        <v>83</v>
      </c>
      <c r="AY170" s="19" t="s">
        <v>117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81</v>
      </c>
      <c r="BK170" s="220">
        <f>ROUND(I170*H170,2)</f>
        <v>0</v>
      </c>
      <c r="BL170" s="19" t="s">
        <v>123</v>
      </c>
      <c r="BM170" s="219" t="s">
        <v>262</v>
      </c>
    </row>
    <row r="171" s="2" customFormat="1">
      <c r="A171" s="40"/>
      <c r="B171" s="41"/>
      <c r="C171" s="42"/>
      <c r="D171" s="221" t="s">
        <v>125</v>
      </c>
      <c r="E171" s="42"/>
      <c r="F171" s="222" t="s">
        <v>263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125</v>
      </c>
      <c r="AU171" s="19" t="s">
        <v>83</v>
      </c>
    </row>
    <row r="172" s="13" customFormat="1">
      <c r="A172" s="13"/>
      <c r="B172" s="226"/>
      <c r="C172" s="227"/>
      <c r="D172" s="228" t="s">
        <v>127</v>
      </c>
      <c r="E172" s="229" t="s">
        <v>19</v>
      </c>
      <c r="F172" s="230" t="s">
        <v>143</v>
      </c>
      <c r="G172" s="227"/>
      <c r="H172" s="231">
        <v>3.21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127</v>
      </c>
      <c r="AU172" s="237" t="s">
        <v>83</v>
      </c>
      <c r="AV172" s="13" t="s">
        <v>83</v>
      </c>
      <c r="AW172" s="13" t="s">
        <v>35</v>
      </c>
      <c r="AX172" s="13" t="s">
        <v>81</v>
      </c>
      <c r="AY172" s="237" t="s">
        <v>117</v>
      </c>
    </row>
    <row r="173" s="2" customFormat="1" ht="78" customHeight="1">
      <c r="A173" s="40"/>
      <c r="B173" s="41"/>
      <c r="C173" s="207" t="s">
        <v>264</v>
      </c>
      <c r="D173" s="207" t="s">
        <v>119</v>
      </c>
      <c r="E173" s="208" t="s">
        <v>265</v>
      </c>
      <c r="F173" s="209" t="s">
        <v>266</v>
      </c>
      <c r="G173" s="210" t="s">
        <v>122</v>
      </c>
      <c r="H173" s="211">
        <v>27.100000000000001</v>
      </c>
      <c r="I173" s="212"/>
      <c r="J173" s="213">
        <f>ROUND(I173*H173,2)</f>
        <v>0</v>
      </c>
      <c r="K173" s="214"/>
      <c r="L173" s="46"/>
      <c r="M173" s="215" t="s">
        <v>19</v>
      </c>
      <c r="N173" s="216" t="s">
        <v>44</v>
      </c>
      <c r="O173" s="86"/>
      <c r="P173" s="217">
        <f>O173*H173</f>
        <v>0</v>
      </c>
      <c r="Q173" s="217">
        <v>0.11162</v>
      </c>
      <c r="R173" s="217">
        <f>Q173*H173</f>
        <v>3.024902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123</v>
      </c>
      <c r="AT173" s="219" t="s">
        <v>119</v>
      </c>
      <c r="AU173" s="219" t="s">
        <v>83</v>
      </c>
      <c r="AY173" s="19" t="s">
        <v>117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81</v>
      </c>
      <c r="BK173" s="220">
        <f>ROUND(I173*H173,2)</f>
        <v>0</v>
      </c>
      <c r="BL173" s="19" t="s">
        <v>123</v>
      </c>
      <c r="BM173" s="219" t="s">
        <v>267</v>
      </c>
    </row>
    <row r="174" s="2" customFormat="1">
      <c r="A174" s="40"/>
      <c r="B174" s="41"/>
      <c r="C174" s="42"/>
      <c r="D174" s="221" t="s">
        <v>125</v>
      </c>
      <c r="E174" s="42"/>
      <c r="F174" s="222" t="s">
        <v>268</v>
      </c>
      <c r="G174" s="42"/>
      <c r="H174" s="42"/>
      <c r="I174" s="223"/>
      <c r="J174" s="42"/>
      <c r="K174" s="42"/>
      <c r="L174" s="46"/>
      <c r="M174" s="224"/>
      <c r="N174" s="22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125</v>
      </c>
      <c r="AU174" s="19" t="s">
        <v>83</v>
      </c>
    </row>
    <row r="175" s="13" customFormat="1">
      <c r="A175" s="13"/>
      <c r="B175" s="226"/>
      <c r="C175" s="227"/>
      <c r="D175" s="228" t="s">
        <v>127</v>
      </c>
      <c r="E175" s="229" t="s">
        <v>19</v>
      </c>
      <c r="F175" s="230" t="s">
        <v>269</v>
      </c>
      <c r="G175" s="227"/>
      <c r="H175" s="231">
        <v>3.5099999999999998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127</v>
      </c>
      <c r="AU175" s="237" t="s">
        <v>83</v>
      </c>
      <c r="AV175" s="13" t="s">
        <v>83</v>
      </c>
      <c r="AW175" s="13" t="s">
        <v>35</v>
      </c>
      <c r="AX175" s="13" t="s">
        <v>73</v>
      </c>
      <c r="AY175" s="237" t="s">
        <v>117</v>
      </c>
    </row>
    <row r="176" s="13" customFormat="1">
      <c r="A176" s="13"/>
      <c r="B176" s="226"/>
      <c r="C176" s="227"/>
      <c r="D176" s="228" t="s">
        <v>127</v>
      </c>
      <c r="E176" s="229" t="s">
        <v>19</v>
      </c>
      <c r="F176" s="230" t="s">
        <v>128</v>
      </c>
      <c r="G176" s="227"/>
      <c r="H176" s="231">
        <v>6.2999999999999998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127</v>
      </c>
      <c r="AU176" s="237" t="s">
        <v>83</v>
      </c>
      <c r="AV176" s="13" t="s">
        <v>83</v>
      </c>
      <c r="AW176" s="13" t="s">
        <v>35</v>
      </c>
      <c r="AX176" s="13" t="s">
        <v>73</v>
      </c>
      <c r="AY176" s="237" t="s">
        <v>117</v>
      </c>
    </row>
    <row r="177" s="13" customFormat="1">
      <c r="A177" s="13"/>
      <c r="B177" s="226"/>
      <c r="C177" s="227"/>
      <c r="D177" s="228" t="s">
        <v>127</v>
      </c>
      <c r="E177" s="229" t="s">
        <v>19</v>
      </c>
      <c r="F177" s="230" t="s">
        <v>270</v>
      </c>
      <c r="G177" s="227"/>
      <c r="H177" s="231">
        <v>8.1899999999999995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127</v>
      </c>
      <c r="AU177" s="237" t="s">
        <v>83</v>
      </c>
      <c r="AV177" s="13" t="s">
        <v>83</v>
      </c>
      <c r="AW177" s="13" t="s">
        <v>35</v>
      </c>
      <c r="AX177" s="13" t="s">
        <v>73</v>
      </c>
      <c r="AY177" s="237" t="s">
        <v>117</v>
      </c>
    </row>
    <row r="178" s="13" customFormat="1">
      <c r="A178" s="13"/>
      <c r="B178" s="226"/>
      <c r="C178" s="227"/>
      <c r="D178" s="228" t="s">
        <v>127</v>
      </c>
      <c r="E178" s="229" t="s">
        <v>19</v>
      </c>
      <c r="F178" s="230" t="s">
        <v>271</v>
      </c>
      <c r="G178" s="227"/>
      <c r="H178" s="231">
        <v>9.0999999999999996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127</v>
      </c>
      <c r="AU178" s="237" t="s">
        <v>83</v>
      </c>
      <c r="AV178" s="13" t="s">
        <v>83</v>
      </c>
      <c r="AW178" s="13" t="s">
        <v>35</v>
      </c>
      <c r="AX178" s="13" t="s">
        <v>73</v>
      </c>
      <c r="AY178" s="237" t="s">
        <v>117</v>
      </c>
    </row>
    <row r="179" s="14" customFormat="1">
      <c r="A179" s="14"/>
      <c r="B179" s="238"/>
      <c r="C179" s="239"/>
      <c r="D179" s="228" t="s">
        <v>127</v>
      </c>
      <c r="E179" s="240" t="s">
        <v>19</v>
      </c>
      <c r="F179" s="241" t="s">
        <v>130</v>
      </c>
      <c r="G179" s="239"/>
      <c r="H179" s="242">
        <v>27.100000000000001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127</v>
      </c>
      <c r="AU179" s="248" t="s">
        <v>83</v>
      </c>
      <c r="AV179" s="14" t="s">
        <v>123</v>
      </c>
      <c r="AW179" s="14" t="s">
        <v>35</v>
      </c>
      <c r="AX179" s="14" t="s">
        <v>81</v>
      </c>
      <c r="AY179" s="248" t="s">
        <v>117</v>
      </c>
    </row>
    <row r="180" s="2" customFormat="1" ht="24.15" customHeight="1">
      <c r="A180" s="40"/>
      <c r="B180" s="41"/>
      <c r="C180" s="260" t="s">
        <v>272</v>
      </c>
      <c r="D180" s="260" t="s">
        <v>229</v>
      </c>
      <c r="E180" s="261" t="s">
        <v>273</v>
      </c>
      <c r="F180" s="262" t="s">
        <v>274</v>
      </c>
      <c r="G180" s="263" t="s">
        <v>122</v>
      </c>
      <c r="H180" s="264">
        <v>27.913</v>
      </c>
      <c r="I180" s="265"/>
      <c r="J180" s="266">
        <f>ROUND(I180*H180,2)</f>
        <v>0</v>
      </c>
      <c r="K180" s="267"/>
      <c r="L180" s="268"/>
      <c r="M180" s="269" t="s">
        <v>19</v>
      </c>
      <c r="N180" s="270" t="s">
        <v>44</v>
      </c>
      <c r="O180" s="86"/>
      <c r="P180" s="217">
        <f>O180*H180</f>
        <v>0</v>
      </c>
      <c r="Q180" s="217">
        <v>0.152</v>
      </c>
      <c r="R180" s="217">
        <f>Q180*H180</f>
        <v>4.2427760000000001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177</v>
      </c>
      <c r="AT180" s="219" t="s">
        <v>229</v>
      </c>
      <c r="AU180" s="219" t="s">
        <v>83</v>
      </c>
      <c r="AY180" s="19" t="s">
        <v>117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81</v>
      </c>
      <c r="BK180" s="220">
        <f>ROUND(I180*H180,2)</f>
        <v>0</v>
      </c>
      <c r="BL180" s="19" t="s">
        <v>123</v>
      </c>
      <c r="BM180" s="219" t="s">
        <v>275</v>
      </c>
    </row>
    <row r="181" s="13" customFormat="1">
      <c r="A181" s="13"/>
      <c r="B181" s="226"/>
      <c r="C181" s="227"/>
      <c r="D181" s="228" t="s">
        <v>127</v>
      </c>
      <c r="E181" s="227"/>
      <c r="F181" s="230" t="s">
        <v>276</v>
      </c>
      <c r="G181" s="227"/>
      <c r="H181" s="231">
        <v>27.913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127</v>
      </c>
      <c r="AU181" s="237" t="s">
        <v>83</v>
      </c>
      <c r="AV181" s="13" t="s">
        <v>83</v>
      </c>
      <c r="AW181" s="13" t="s">
        <v>4</v>
      </c>
      <c r="AX181" s="13" t="s">
        <v>81</v>
      </c>
      <c r="AY181" s="237" t="s">
        <v>117</v>
      </c>
    </row>
    <row r="182" s="12" customFormat="1" ht="22.8" customHeight="1">
      <c r="A182" s="12"/>
      <c r="B182" s="191"/>
      <c r="C182" s="192"/>
      <c r="D182" s="193" t="s">
        <v>72</v>
      </c>
      <c r="E182" s="205" t="s">
        <v>184</v>
      </c>
      <c r="F182" s="205" t="s">
        <v>277</v>
      </c>
      <c r="G182" s="192"/>
      <c r="H182" s="192"/>
      <c r="I182" s="195"/>
      <c r="J182" s="206">
        <f>BK182</f>
        <v>0</v>
      </c>
      <c r="K182" s="192"/>
      <c r="L182" s="197"/>
      <c r="M182" s="198"/>
      <c r="N182" s="199"/>
      <c r="O182" s="199"/>
      <c r="P182" s="200">
        <f>SUM(P183:P224)</f>
        <v>0</v>
      </c>
      <c r="Q182" s="199"/>
      <c r="R182" s="200">
        <f>SUM(R183:R224)</f>
        <v>5.8931022000000004</v>
      </c>
      <c r="S182" s="199"/>
      <c r="T182" s="201">
        <f>SUM(T183:T224)</f>
        <v>0.26200000000000001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81</v>
      </c>
      <c r="AT182" s="203" t="s">
        <v>72</v>
      </c>
      <c r="AU182" s="203" t="s">
        <v>81</v>
      </c>
      <c r="AY182" s="202" t="s">
        <v>117</v>
      </c>
      <c r="BK182" s="204">
        <f>SUM(BK183:BK224)</f>
        <v>0</v>
      </c>
    </row>
    <row r="183" s="2" customFormat="1" ht="21.75" customHeight="1">
      <c r="A183" s="40"/>
      <c r="B183" s="41"/>
      <c r="C183" s="207" t="s">
        <v>278</v>
      </c>
      <c r="D183" s="207" t="s">
        <v>119</v>
      </c>
      <c r="E183" s="208" t="s">
        <v>279</v>
      </c>
      <c r="F183" s="209" t="s">
        <v>280</v>
      </c>
      <c r="G183" s="210" t="s">
        <v>281</v>
      </c>
      <c r="H183" s="211">
        <v>9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44</v>
      </c>
      <c r="O183" s="86"/>
      <c r="P183" s="217">
        <f>O183*H183</f>
        <v>0</v>
      </c>
      <c r="Q183" s="217">
        <v>0.0044999999999999997</v>
      </c>
      <c r="R183" s="217">
        <f>Q183*H183</f>
        <v>0.040499999999999994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123</v>
      </c>
      <c r="AT183" s="219" t="s">
        <v>119</v>
      </c>
      <c r="AU183" s="219" t="s">
        <v>83</v>
      </c>
      <c r="AY183" s="19" t="s">
        <v>117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81</v>
      </c>
      <c r="BK183" s="220">
        <f>ROUND(I183*H183,2)</f>
        <v>0</v>
      </c>
      <c r="BL183" s="19" t="s">
        <v>123</v>
      </c>
      <c r="BM183" s="219" t="s">
        <v>282</v>
      </c>
    </row>
    <row r="184" s="2" customFormat="1">
      <c r="A184" s="40"/>
      <c r="B184" s="41"/>
      <c r="C184" s="42"/>
      <c r="D184" s="221" t="s">
        <v>125</v>
      </c>
      <c r="E184" s="42"/>
      <c r="F184" s="222" t="s">
        <v>283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125</v>
      </c>
      <c r="AU184" s="19" t="s">
        <v>83</v>
      </c>
    </row>
    <row r="185" s="2" customFormat="1" ht="16.5" customHeight="1">
      <c r="A185" s="40"/>
      <c r="B185" s="41"/>
      <c r="C185" s="260" t="s">
        <v>284</v>
      </c>
      <c r="D185" s="260" t="s">
        <v>229</v>
      </c>
      <c r="E185" s="261" t="s">
        <v>285</v>
      </c>
      <c r="F185" s="262" t="s">
        <v>286</v>
      </c>
      <c r="G185" s="263" t="s">
        <v>281</v>
      </c>
      <c r="H185" s="264">
        <v>9</v>
      </c>
      <c r="I185" s="265"/>
      <c r="J185" s="266">
        <f>ROUND(I185*H185,2)</f>
        <v>0</v>
      </c>
      <c r="K185" s="267"/>
      <c r="L185" s="268"/>
      <c r="M185" s="269" t="s">
        <v>19</v>
      </c>
      <c r="N185" s="270" t="s">
        <v>44</v>
      </c>
      <c r="O185" s="86"/>
      <c r="P185" s="217">
        <f>O185*H185</f>
        <v>0</v>
      </c>
      <c r="Q185" s="217">
        <v>0.017000000000000001</v>
      </c>
      <c r="R185" s="217">
        <f>Q185*H185</f>
        <v>0.15300000000000003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177</v>
      </c>
      <c r="AT185" s="219" t="s">
        <v>229</v>
      </c>
      <c r="AU185" s="219" t="s">
        <v>83</v>
      </c>
      <c r="AY185" s="19" t="s">
        <v>117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81</v>
      </c>
      <c r="BK185" s="220">
        <f>ROUND(I185*H185,2)</f>
        <v>0</v>
      </c>
      <c r="BL185" s="19" t="s">
        <v>123</v>
      </c>
      <c r="BM185" s="219" t="s">
        <v>287</v>
      </c>
    </row>
    <row r="186" s="2" customFormat="1" ht="24.15" customHeight="1">
      <c r="A186" s="40"/>
      <c r="B186" s="41"/>
      <c r="C186" s="207" t="s">
        <v>288</v>
      </c>
      <c r="D186" s="207" t="s">
        <v>119</v>
      </c>
      <c r="E186" s="208" t="s">
        <v>289</v>
      </c>
      <c r="F186" s="209" t="s">
        <v>290</v>
      </c>
      <c r="G186" s="210" t="s">
        <v>146</v>
      </c>
      <c r="H186" s="211">
        <v>15.699999999999999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44</v>
      </c>
      <c r="O186" s="86"/>
      <c r="P186" s="217">
        <f>O186*H186</f>
        <v>0</v>
      </c>
      <c r="Q186" s="217">
        <v>0.00020000000000000001</v>
      </c>
      <c r="R186" s="217">
        <f>Q186*H186</f>
        <v>0.00314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123</v>
      </c>
      <c r="AT186" s="219" t="s">
        <v>119</v>
      </c>
      <c r="AU186" s="219" t="s">
        <v>83</v>
      </c>
      <c r="AY186" s="19" t="s">
        <v>117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81</v>
      </c>
      <c r="BK186" s="220">
        <f>ROUND(I186*H186,2)</f>
        <v>0</v>
      </c>
      <c r="BL186" s="19" t="s">
        <v>123</v>
      </c>
      <c r="BM186" s="219" t="s">
        <v>291</v>
      </c>
    </row>
    <row r="187" s="2" customFormat="1">
      <c r="A187" s="40"/>
      <c r="B187" s="41"/>
      <c r="C187" s="42"/>
      <c r="D187" s="221" t="s">
        <v>125</v>
      </c>
      <c r="E187" s="42"/>
      <c r="F187" s="222" t="s">
        <v>292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125</v>
      </c>
      <c r="AU187" s="19" t="s">
        <v>83</v>
      </c>
    </row>
    <row r="188" s="15" customFormat="1">
      <c r="A188" s="15"/>
      <c r="B188" s="250"/>
      <c r="C188" s="251"/>
      <c r="D188" s="228" t="s">
        <v>127</v>
      </c>
      <c r="E188" s="252" t="s">
        <v>19</v>
      </c>
      <c r="F188" s="253" t="s">
        <v>293</v>
      </c>
      <c r="G188" s="251"/>
      <c r="H188" s="252" t="s">
        <v>19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9" t="s">
        <v>127</v>
      </c>
      <c r="AU188" s="259" t="s">
        <v>83</v>
      </c>
      <c r="AV188" s="15" t="s">
        <v>81</v>
      </c>
      <c r="AW188" s="15" t="s">
        <v>35</v>
      </c>
      <c r="AX188" s="15" t="s">
        <v>73</v>
      </c>
      <c r="AY188" s="259" t="s">
        <v>117</v>
      </c>
    </row>
    <row r="189" s="13" customFormat="1">
      <c r="A189" s="13"/>
      <c r="B189" s="226"/>
      <c r="C189" s="227"/>
      <c r="D189" s="228" t="s">
        <v>127</v>
      </c>
      <c r="E189" s="229" t="s">
        <v>19</v>
      </c>
      <c r="F189" s="230" t="s">
        <v>294</v>
      </c>
      <c r="G189" s="227"/>
      <c r="H189" s="231">
        <v>15.699999999999999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127</v>
      </c>
      <c r="AU189" s="237" t="s">
        <v>83</v>
      </c>
      <c r="AV189" s="13" t="s">
        <v>83</v>
      </c>
      <c r="AW189" s="13" t="s">
        <v>35</v>
      </c>
      <c r="AX189" s="13" t="s">
        <v>81</v>
      </c>
      <c r="AY189" s="237" t="s">
        <v>117</v>
      </c>
    </row>
    <row r="190" s="2" customFormat="1" ht="49.05" customHeight="1">
      <c r="A190" s="40"/>
      <c r="B190" s="41"/>
      <c r="C190" s="207" t="s">
        <v>295</v>
      </c>
      <c r="D190" s="207" t="s">
        <v>119</v>
      </c>
      <c r="E190" s="208" t="s">
        <v>296</v>
      </c>
      <c r="F190" s="209" t="s">
        <v>297</v>
      </c>
      <c r="G190" s="210" t="s">
        <v>146</v>
      </c>
      <c r="H190" s="211">
        <v>18.699999999999999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44</v>
      </c>
      <c r="O190" s="86"/>
      <c r="P190" s="217">
        <f>O190*H190</f>
        <v>0</v>
      </c>
      <c r="Q190" s="217">
        <v>0.15540000000000001</v>
      </c>
      <c r="R190" s="217">
        <f>Q190*H190</f>
        <v>2.90598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123</v>
      </c>
      <c r="AT190" s="219" t="s">
        <v>119</v>
      </c>
      <c r="AU190" s="219" t="s">
        <v>83</v>
      </c>
      <c r="AY190" s="19" t="s">
        <v>117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81</v>
      </c>
      <c r="BK190" s="220">
        <f>ROUND(I190*H190,2)</f>
        <v>0</v>
      </c>
      <c r="BL190" s="19" t="s">
        <v>123</v>
      </c>
      <c r="BM190" s="219" t="s">
        <v>298</v>
      </c>
    </row>
    <row r="191" s="2" customFormat="1">
      <c r="A191" s="40"/>
      <c r="B191" s="41"/>
      <c r="C191" s="42"/>
      <c r="D191" s="221" t="s">
        <v>125</v>
      </c>
      <c r="E191" s="42"/>
      <c r="F191" s="222" t="s">
        <v>299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125</v>
      </c>
      <c r="AU191" s="19" t="s">
        <v>83</v>
      </c>
    </row>
    <row r="192" s="13" customFormat="1">
      <c r="A192" s="13"/>
      <c r="B192" s="226"/>
      <c r="C192" s="227"/>
      <c r="D192" s="228" t="s">
        <v>127</v>
      </c>
      <c r="E192" s="229" t="s">
        <v>19</v>
      </c>
      <c r="F192" s="230" t="s">
        <v>300</v>
      </c>
      <c r="G192" s="227"/>
      <c r="H192" s="231">
        <v>6</v>
      </c>
      <c r="I192" s="232"/>
      <c r="J192" s="227"/>
      <c r="K192" s="227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127</v>
      </c>
      <c r="AU192" s="237" t="s">
        <v>83</v>
      </c>
      <c r="AV192" s="13" t="s">
        <v>83</v>
      </c>
      <c r="AW192" s="13" t="s">
        <v>35</v>
      </c>
      <c r="AX192" s="13" t="s">
        <v>73</v>
      </c>
      <c r="AY192" s="237" t="s">
        <v>117</v>
      </c>
    </row>
    <row r="193" s="13" customFormat="1">
      <c r="A193" s="13"/>
      <c r="B193" s="226"/>
      <c r="C193" s="227"/>
      <c r="D193" s="228" t="s">
        <v>127</v>
      </c>
      <c r="E193" s="229" t="s">
        <v>19</v>
      </c>
      <c r="F193" s="230" t="s">
        <v>149</v>
      </c>
      <c r="G193" s="227"/>
      <c r="H193" s="231">
        <v>10.699999999999999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127</v>
      </c>
      <c r="AU193" s="237" t="s">
        <v>83</v>
      </c>
      <c r="AV193" s="13" t="s">
        <v>83</v>
      </c>
      <c r="AW193" s="13" t="s">
        <v>35</v>
      </c>
      <c r="AX193" s="13" t="s">
        <v>73</v>
      </c>
      <c r="AY193" s="237" t="s">
        <v>117</v>
      </c>
    </row>
    <row r="194" s="13" customFormat="1">
      <c r="A194" s="13"/>
      <c r="B194" s="226"/>
      <c r="C194" s="227"/>
      <c r="D194" s="228" t="s">
        <v>127</v>
      </c>
      <c r="E194" s="229" t="s">
        <v>19</v>
      </c>
      <c r="F194" s="230" t="s">
        <v>83</v>
      </c>
      <c r="G194" s="227"/>
      <c r="H194" s="231">
        <v>2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127</v>
      </c>
      <c r="AU194" s="237" t="s">
        <v>83</v>
      </c>
      <c r="AV194" s="13" t="s">
        <v>83</v>
      </c>
      <c r="AW194" s="13" t="s">
        <v>35</v>
      </c>
      <c r="AX194" s="13" t="s">
        <v>73</v>
      </c>
      <c r="AY194" s="237" t="s">
        <v>117</v>
      </c>
    </row>
    <row r="195" s="14" customFormat="1">
      <c r="A195" s="14"/>
      <c r="B195" s="238"/>
      <c r="C195" s="239"/>
      <c r="D195" s="228" t="s">
        <v>127</v>
      </c>
      <c r="E195" s="240" t="s">
        <v>19</v>
      </c>
      <c r="F195" s="241" t="s">
        <v>130</v>
      </c>
      <c r="G195" s="239"/>
      <c r="H195" s="242">
        <v>18.699999999999999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127</v>
      </c>
      <c r="AU195" s="248" t="s">
        <v>83</v>
      </c>
      <c r="AV195" s="14" t="s">
        <v>123</v>
      </c>
      <c r="AW195" s="14" t="s">
        <v>35</v>
      </c>
      <c r="AX195" s="14" t="s">
        <v>81</v>
      </c>
      <c r="AY195" s="248" t="s">
        <v>117</v>
      </c>
    </row>
    <row r="196" s="2" customFormat="1" ht="24.15" customHeight="1">
      <c r="A196" s="40"/>
      <c r="B196" s="41"/>
      <c r="C196" s="260" t="s">
        <v>301</v>
      </c>
      <c r="D196" s="260" t="s">
        <v>229</v>
      </c>
      <c r="E196" s="261" t="s">
        <v>302</v>
      </c>
      <c r="F196" s="262" t="s">
        <v>303</v>
      </c>
      <c r="G196" s="263" t="s">
        <v>146</v>
      </c>
      <c r="H196" s="264">
        <v>17.033999999999999</v>
      </c>
      <c r="I196" s="265"/>
      <c r="J196" s="266">
        <f>ROUND(I196*H196,2)</f>
        <v>0</v>
      </c>
      <c r="K196" s="267"/>
      <c r="L196" s="268"/>
      <c r="M196" s="269" t="s">
        <v>19</v>
      </c>
      <c r="N196" s="270" t="s">
        <v>44</v>
      </c>
      <c r="O196" s="86"/>
      <c r="P196" s="217">
        <f>O196*H196</f>
        <v>0</v>
      </c>
      <c r="Q196" s="217">
        <v>0.048300000000000003</v>
      </c>
      <c r="R196" s="217">
        <f>Q196*H196</f>
        <v>0.82274219999999998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177</v>
      </c>
      <c r="AT196" s="219" t="s">
        <v>229</v>
      </c>
      <c r="AU196" s="219" t="s">
        <v>83</v>
      </c>
      <c r="AY196" s="19" t="s">
        <v>117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81</v>
      </c>
      <c r="BK196" s="220">
        <f>ROUND(I196*H196,2)</f>
        <v>0</v>
      </c>
      <c r="BL196" s="19" t="s">
        <v>123</v>
      </c>
      <c r="BM196" s="219" t="s">
        <v>304</v>
      </c>
    </row>
    <row r="197" s="13" customFormat="1">
      <c r="A197" s="13"/>
      <c r="B197" s="226"/>
      <c r="C197" s="227"/>
      <c r="D197" s="228" t="s">
        <v>127</v>
      </c>
      <c r="E197" s="227"/>
      <c r="F197" s="230" t="s">
        <v>305</v>
      </c>
      <c r="G197" s="227"/>
      <c r="H197" s="231">
        <v>17.033999999999999</v>
      </c>
      <c r="I197" s="232"/>
      <c r="J197" s="227"/>
      <c r="K197" s="227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127</v>
      </c>
      <c r="AU197" s="237" t="s">
        <v>83</v>
      </c>
      <c r="AV197" s="13" t="s">
        <v>83</v>
      </c>
      <c r="AW197" s="13" t="s">
        <v>4</v>
      </c>
      <c r="AX197" s="13" t="s">
        <v>81</v>
      </c>
      <c r="AY197" s="237" t="s">
        <v>117</v>
      </c>
    </row>
    <row r="198" s="2" customFormat="1" ht="24.15" customHeight="1">
      <c r="A198" s="40"/>
      <c r="B198" s="41"/>
      <c r="C198" s="260" t="s">
        <v>306</v>
      </c>
      <c r="D198" s="260" t="s">
        <v>229</v>
      </c>
      <c r="E198" s="261" t="s">
        <v>307</v>
      </c>
      <c r="F198" s="262" t="s">
        <v>308</v>
      </c>
      <c r="G198" s="263" t="s">
        <v>146</v>
      </c>
      <c r="H198" s="264">
        <v>2</v>
      </c>
      <c r="I198" s="265"/>
      <c r="J198" s="266">
        <f>ROUND(I198*H198,2)</f>
        <v>0</v>
      </c>
      <c r="K198" s="267"/>
      <c r="L198" s="268"/>
      <c r="M198" s="269" t="s">
        <v>19</v>
      </c>
      <c r="N198" s="270" t="s">
        <v>44</v>
      </c>
      <c r="O198" s="86"/>
      <c r="P198" s="217">
        <f>O198*H198</f>
        <v>0</v>
      </c>
      <c r="Q198" s="217">
        <v>0.065670000000000006</v>
      </c>
      <c r="R198" s="217">
        <f>Q198*H198</f>
        <v>0.13134000000000001</v>
      </c>
      <c r="S198" s="217">
        <v>0</v>
      </c>
      <c r="T198" s="21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9" t="s">
        <v>177</v>
      </c>
      <c r="AT198" s="219" t="s">
        <v>229</v>
      </c>
      <c r="AU198" s="219" t="s">
        <v>83</v>
      </c>
      <c r="AY198" s="19" t="s">
        <v>117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81</v>
      </c>
      <c r="BK198" s="220">
        <f>ROUND(I198*H198,2)</f>
        <v>0</v>
      </c>
      <c r="BL198" s="19" t="s">
        <v>123</v>
      </c>
      <c r="BM198" s="219" t="s">
        <v>309</v>
      </c>
    </row>
    <row r="199" s="2" customFormat="1" ht="49.05" customHeight="1">
      <c r="A199" s="40"/>
      <c r="B199" s="41"/>
      <c r="C199" s="207" t="s">
        <v>310</v>
      </c>
      <c r="D199" s="207" t="s">
        <v>119</v>
      </c>
      <c r="E199" s="208" t="s">
        <v>311</v>
      </c>
      <c r="F199" s="209" t="s">
        <v>312</v>
      </c>
      <c r="G199" s="210" t="s">
        <v>146</v>
      </c>
      <c r="H199" s="211">
        <v>10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44</v>
      </c>
      <c r="O199" s="86"/>
      <c r="P199" s="217">
        <f>O199*H199</f>
        <v>0</v>
      </c>
      <c r="Q199" s="217">
        <v>0.1295</v>
      </c>
      <c r="R199" s="217">
        <f>Q199*H199</f>
        <v>1.2949999999999999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123</v>
      </c>
      <c r="AT199" s="219" t="s">
        <v>119</v>
      </c>
      <c r="AU199" s="219" t="s">
        <v>83</v>
      </c>
      <c r="AY199" s="19" t="s">
        <v>117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81</v>
      </c>
      <c r="BK199" s="220">
        <f>ROUND(I199*H199,2)</f>
        <v>0</v>
      </c>
      <c r="BL199" s="19" t="s">
        <v>123</v>
      </c>
      <c r="BM199" s="219" t="s">
        <v>313</v>
      </c>
    </row>
    <row r="200" s="2" customFormat="1">
      <c r="A200" s="40"/>
      <c r="B200" s="41"/>
      <c r="C200" s="42"/>
      <c r="D200" s="221" t="s">
        <v>125</v>
      </c>
      <c r="E200" s="42"/>
      <c r="F200" s="222" t="s">
        <v>314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125</v>
      </c>
      <c r="AU200" s="19" t="s">
        <v>83</v>
      </c>
    </row>
    <row r="201" s="2" customFormat="1" ht="16.5" customHeight="1">
      <c r="A201" s="40"/>
      <c r="B201" s="41"/>
      <c r="C201" s="260" t="s">
        <v>315</v>
      </c>
      <c r="D201" s="260" t="s">
        <v>229</v>
      </c>
      <c r="E201" s="261" t="s">
        <v>316</v>
      </c>
      <c r="F201" s="262" t="s">
        <v>317</v>
      </c>
      <c r="G201" s="263" t="s">
        <v>146</v>
      </c>
      <c r="H201" s="264">
        <v>1</v>
      </c>
      <c r="I201" s="265"/>
      <c r="J201" s="266">
        <f>ROUND(I201*H201,2)</f>
        <v>0</v>
      </c>
      <c r="K201" s="267"/>
      <c r="L201" s="268"/>
      <c r="M201" s="269" t="s">
        <v>19</v>
      </c>
      <c r="N201" s="270" t="s">
        <v>44</v>
      </c>
      <c r="O201" s="86"/>
      <c r="P201" s="217">
        <f>O201*H201</f>
        <v>0</v>
      </c>
      <c r="Q201" s="217">
        <v>0.029000000000000001</v>
      </c>
      <c r="R201" s="217">
        <f>Q201*H201</f>
        <v>0.029000000000000001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177</v>
      </c>
      <c r="AT201" s="219" t="s">
        <v>229</v>
      </c>
      <c r="AU201" s="219" t="s">
        <v>83</v>
      </c>
      <c r="AY201" s="19" t="s">
        <v>117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81</v>
      </c>
      <c r="BK201" s="220">
        <f>ROUND(I201*H201,2)</f>
        <v>0</v>
      </c>
      <c r="BL201" s="19" t="s">
        <v>123</v>
      </c>
      <c r="BM201" s="219" t="s">
        <v>318</v>
      </c>
    </row>
    <row r="202" s="13" customFormat="1">
      <c r="A202" s="13"/>
      <c r="B202" s="226"/>
      <c r="C202" s="227"/>
      <c r="D202" s="228" t="s">
        <v>127</v>
      </c>
      <c r="E202" s="227"/>
      <c r="F202" s="230" t="s">
        <v>319</v>
      </c>
      <c r="G202" s="227"/>
      <c r="H202" s="231">
        <v>1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127</v>
      </c>
      <c r="AU202" s="237" t="s">
        <v>83</v>
      </c>
      <c r="AV202" s="13" t="s">
        <v>83</v>
      </c>
      <c r="AW202" s="13" t="s">
        <v>4</v>
      </c>
      <c r="AX202" s="13" t="s">
        <v>81</v>
      </c>
      <c r="AY202" s="237" t="s">
        <v>117</v>
      </c>
    </row>
    <row r="203" s="2" customFormat="1" ht="16.5" customHeight="1">
      <c r="A203" s="40"/>
      <c r="B203" s="41"/>
      <c r="C203" s="260" t="s">
        <v>320</v>
      </c>
      <c r="D203" s="260" t="s">
        <v>229</v>
      </c>
      <c r="E203" s="261" t="s">
        <v>321</v>
      </c>
      <c r="F203" s="262" t="s">
        <v>322</v>
      </c>
      <c r="G203" s="263" t="s">
        <v>146</v>
      </c>
      <c r="H203" s="264">
        <v>9</v>
      </c>
      <c r="I203" s="265"/>
      <c r="J203" s="266">
        <f>ROUND(I203*H203,2)</f>
        <v>0</v>
      </c>
      <c r="K203" s="267"/>
      <c r="L203" s="268"/>
      <c r="M203" s="269" t="s">
        <v>19</v>
      </c>
      <c r="N203" s="270" t="s">
        <v>44</v>
      </c>
      <c r="O203" s="86"/>
      <c r="P203" s="217">
        <f>O203*H203</f>
        <v>0</v>
      </c>
      <c r="Q203" s="217">
        <v>0.056120000000000003</v>
      </c>
      <c r="R203" s="217">
        <f>Q203*H203</f>
        <v>0.50507999999999997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177</v>
      </c>
      <c r="AT203" s="219" t="s">
        <v>229</v>
      </c>
      <c r="AU203" s="219" t="s">
        <v>83</v>
      </c>
      <c r="AY203" s="19" t="s">
        <v>117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81</v>
      </c>
      <c r="BK203" s="220">
        <f>ROUND(I203*H203,2)</f>
        <v>0</v>
      </c>
      <c r="BL203" s="19" t="s">
        <v>123</v>
      </c>
      <c r="BM203" s="219" t="s">
        <v>323</v>
      </c>
    </row>
    <row r="204" s="13" customFormat="1">
      <c r="A204" s="13"/>
      <c r="B204" s="226"/>
      <c r="C204" s="227"/>
      <c r="D204" s="228" t="s">
        <v>127</v>
      </c>
      <c r="E204" s="229" t="s">
        <v>19</v>
      </c>
      <c r="F204" s="230" t="s">
        <v>324</v>
      </c>
      <c r="G204" s="227"/>
      <c r="H204" s="231">
        <v>3.2999999999999998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127</v>
      </c>
      <c r="AU204" s="237" t="s">
        <v>83</v>
      </c>
      <c r="AV204" s="13" t="s">
        <v>83</v>
      </c>
      <c r="AW204" s="13" t="s">
        <v>35</v>
      </c>
      <c r="AX204" s="13" t="s">
        <v>73</v>
      </c>
      <c r="AY204" s="237" t="s">
        <v>117</v>
      </c>
    </row>
    <row r="205" s="13" customFormat="1">
      <c r="A205" s="13"/>
      <c r="B205" s="226"/>
      <c r="C205" s="227"/>
      <c r="D205" s="228" t="s">
        <v>127</v>
      </c>
      <c r="E205" s="229" t="s">
        <v>19</v>
      </c>
      <c r="F205" s="230" t="s">
        <v>325</v>
      </c>
      <c r="G205" s="227"/>
      <c r="H205" s="231">
        <v>5.7000000000000002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127</v>
      </c>
      <c r="AU205" s="237" t="s">
        <v>83</v>
      </c>
      <c r="AV205" s="13" t="s">
        <v>83</v>
      </c>
      <c r="AW205" s="13" t="s">
        <v>35</v>
      </c>
      <c r="AX205" s="13" t="s">
        <v>73</v>
      </c>
      <c r="AY205" s="237" t="s">
        <v>117</v>
      </c>
    </row>
    <row r="206" s="14" customFormat="1">
      <c r="A206" s="14"/>
      <c r="B206" s="238"/>
      <c r="C206" s="239"/>
      <c r="D206" s="228" t="s">
        <v>127</v>
      </c>
      <c r="E206" s="240" t="s">
        <v>19</v>
      </c>
      <c r="F206" s="241" t="s">
        <v>130</v>
      </c>
      <c r="G206" s="239"/>
      <c r="H206" s="242">
        <v>9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127</v>
      </c>
      <c r="AU206" s="248" t="s">
        <v>83</v>
      </c>
      <c r="AV206" s="14" t="s">
        <v>123</v>
      </c>
      <c r="AW206" s="14" t="s">
        <v>35</v>
      </c>
      <c r="AX206" s="14" t="s">
        <v>81</v>
      </c>
      <c r="AY206" s="248" t="s">
        <v>117</v>
      </c>
    </row>
    <row r="207" s="2" customFormat="1" ht="62.7" customHeight="1">
      <c r="A207" s="40"/>
      <c r="B207" s="41"/>
      <c r="C207" s="207" t="s">
        <v>326</v>
      </c>
      <c r="D207" s="207" t="s">
        <v>119</v>
      </c>
      <c r="E207" s="208" t="s">
        <v>327</v>
      </c>
      <c r="F207" s="209" t="s">
        <v>328</v>
      </c>
      <c r="G207" s="210" t="s">
        <v>146</v>
      </c>
      <c r="H207" s="211">
        <v>12</v>
      </c>
      <c r="I207" s="212"/>
      <c r="J207" s="213">
        <f>ROUND(I207*H207,2)</f>
        <v>0</v>
      </c>
      <c r="K207" s="214"/>
      <c r="L207" s="46"/>
      <c r="M207" s="215" t="s">
        <v>19</v>
      </c>
      <c r="N207" s="216" t="s">
        <v>44</v>
      </c>
      <c r="O207" s="86"/>
      <c r="P207" s="217">
        <f>O207*H207</f>
        <v>0</v>
      </c>
      <c r="Q207" s="217">
        <v>0.00060999999999999997</v>
      </c>
      <c r="R207" s="217">
        <f>Q207*H207</f>
        <v>0.0073200000000000001</v>
      </c>
      <c r="S207" s="217">
        <v>0</v>
      </c>
      <c r="T207" s="21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9" t="s">
        <v>123</v>
      </c>
      <c r="AT207" s="219" t="s">
        <v>119</v>
      </c>
      <c r="AU207" s="219" t="s">
        <v>83</v>
      </c>
      <c r="AY207" s="19" t="s">
        <v>117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81</v>
      </c>
      <c r="BK207" s="220">
        <f>ROUND(I207*H207,2)</f>
        <v>0</v>
      </c>
      <c r="BL207" s="19" t="s">
        <v>123</v>
      </c>
      <c r="BM207" s="219" t="s">
        <v>329</v>
      </c>
    </row>
    <row r="208" s="2" customFormat="1">
      <c r="A208" s="40"/>
      <c r="B208" s="41"/>
      <c r="C208" s="42"/>
      <c r="D208" s="221" t="s">
        <v>125</v>
      </c>
      <c r="E208" s="42"/>
      <c r="F208" s="222" t="s">
        <v>330</v>
      </c>
      <c r="G208" s="42"/>
      <c r="H208" s="42"/>
      <c r="I208" s="223"/>
      <c r="J208" s="42"/>
      <c r="K208" s="42"/>
      <c r="L208" s="46"/>
      <c r="M208" s="224"/>
      <c r="N208" s="225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125</v>
      </c>
      <c r="AU208" s="19" t="s">
        <v>83</v>
      </c>
    </row>
    <row r="209" s="2" customFormat="1" ht="24.15" customHeight="1">
      <c r="A209" s="40"/>
      <c r="B209" s="41"/>
      <c r="C209" s="207" t="s">
        <v>331</v>
      </c>
      <c r="D209" s="207" t="s">
        <v>119</v>
      </c>
      <c r="E209" s="208" t="s">
        <v>332</v>
      </c>
      <c r="F209" s="209" t="s">
        <v>333</v>
      </c>
      <c r="G209" s="210" t="s">
        <v>146</v>
      </c>
      <c r="H209" s="211">
        <v>12</v>
      </c>
      <c r="I209" s="212"/>
      <c r="J209" s="213">
        <f>ROUND(I209*H209,2)</f>
        <v>0</v>
      </c>
      <c r="K209" s="214"/>
      <c r="L209" s="46"/>
      <c r="M209" s="215" t="s">
        <v>19</v>
      </c>
      <c r="N209" s="216" t="s">
        <v>44</v>
      </c>
      <c r="O209" s="86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9" t="s">
        <v>123</v>
      </c>
      <c r="AT209" s="219" t="s">
        <v>119</v>
      </c>
      <c r="AU209" s="219" t="s">
        <v>83</v>
      </c>
      <c r="AY209" s="19" t="s">
        <v>117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9" t="s">
        <v>81</v>
      </c>
      <c r="BK209" s="220">
        <f>ROUND(I209*H209,2)</f>
        <v>0</v>
      </c>
      <c r="BL209" s="19" t="s">
        <v>123</v>
      </c>
      <c r="BM209" s="219" t="s">
        <v>334</v>
      </c>
    </row>
    <row r="210" s="2" customFormat="1">
      <c r="A210" s="40"/>
      <c r="B210" s="41"/>
      <c r="C210" s="42"/>
      <c r="D210" s="221" t="s">
        <v>125</v>
      </c>
      <c r="E210" s="42"/>
      <c r="F210" s="222" t="s">
        <v>335</v>
      </c>
      <c r="G210" s="42"/>
      <c r="H210" s="42"/>
      <c r="I210" s="223"/>
      <c r="J210" s="42"/>
      <c r="K210" s="42"/>
      <c r="L210" s="46"/>
      <c r="M210" s="224"/>
      <c r="N210" s="22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125</v>
      </c>
      <c r="AU210" s="19" t="s">
        <v>83</v>
      </c>
    </row>
    <row r="211" s="13" customFormat="1">
      <c r="A211" s="13"/>
      <c r="B211" s="226"/>
      <c r="C211" s="227"/>
      <c r="D211" s="228" t="s">
        <v>127</v>
      </c>
      <c r="E211" s="229" t="s">
        <v>19</v>
      </c>
      <c r="F211" s="230" t="s">
        <v>336</v>
      </c>
      <c r="G211" s="227"/>
      <c r="H211" s="231">
        <v>11.9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127</v>
      </c>
      <c r="AU211" s="237" t="s">
        <v>83</v>
      </c>
      <c r="AV211" s="13" t="s">
        <v>83</v>
      </c>
      <c r="AW211" s="13" t="s">
        <v>35</v>
      </c>
      <c r="AX211" s="13" t="s">
        <v>73</v>
      </c>
      <c r="AY211" s="237" t="s">
        <v>117</v>
      </c>
    </row>
    <row r="212" s="13" customFormat="1">
      <c r="A212" s="13"/>
      <c r="B212" s="226"/>
      <c r="C212" s="227"/>
      <c r="D212" s="228" t="s">
        <v>127</v>
      </c>
      <c r="E212" s="229" t="s">
        <v>19</v>
      </c>
      <c r="F212" s="230" t="s">
        <v>8</v>
      </c>
      <c r="G212" s="227"/>
      <c r="H212" s="231">
        <v>12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127</v>
      </c>
      <c r="AU212" s="237" t="s">
        <v>83</v>
      </c>
      <c r="AV212" s="13" t="s">
        <v>83</v>
      </c>
      <c r="AW212" s="13" t="s">
        <v>35</v>
      </c>
      <c r="AX212" s="13" t="s">
        <v>81</v>
      </c>
      <c r="AY212" s="237" t="s">
        <v>117</v>
      </c>
    </row>
    <row r="213" s="2" customFormat="1" ht="37.8" customHeight="1">
      <c r="A213" s="40"/>
      <c r="B213" s="41"/>
      <c r="C213" s="207" t="s">
        <v>337</v>
      </c>
      <c r="D213" s="207" t="s">
        <v>119</v>
      </c>
      <c r="E213" s="208" t="s">
        <v>338</v>
      </c>
      <c r="F213" s="209" t="s">
        <v>339</v>
      </c>
      <c r="G213" s="210" t="s">
        <v>122</v>
      </c>
      <c r="H213" s="211">
        <v>26.199999999999999</v>
      </c>
      <c r="I213" s="212"/>
      <c r="J213" s="213">
        <f>ROUND(I213*H213,2)</f>
        <v>0</v>
      </c>
      <c r="K213" s="214"/>
      <c r="L213" s="46"/>
      <c r="M213" s="215" t="s">
        <v>19</v>
      </c>
      <c r="N213" s="216" t="s">
        <v>44</v>
      </c>
      <c r="O213" s="86"/>
      <c r="P213" s="217">
        <f>O213*H213</f>
        <v>0</v>
      </c>
      <c r="Q213" s="217">
        <v>0</v>
      </c>
      <c r="R213" s="217">
        <f>Q213*H213</f>
        <v>0</v>
      </c>
      <c r="S213" s="217">
        <v>0.01</v>
      </c>
      <c r="T213" s="218">
        <f>S213*H213</f>
        <v>0.26200000000000001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123</v>
      </c>
      <c r="AT213" s="219" t="s">
        <v>119</v>
      </c>
      <c r="AU213" s="219" t="s">
        <v>83</v>
      </c>
      <c r="AY213" s="19" t="s">
        <v>117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81</v>
      </c>
      <c r="BK213" s="220">
        <f>ROUND(I213*H213,2)</f>
        <v>0</v>
      </c>
      <c r="BL213" s="19" t="s">
        <v>123</v>
      </c>
      <c r="BM213" s="219" t="s">
        <v>340</v>
      </c>
    </row>
    <row r="214" s="2" customFormat="1">
      <c r="A214" s="40"/>
      <c r="B214" s="41"/>
      <c r="C214" s="42"/>
      <c r="D214" s="221" t="s">
        <v>125</v>
      </c>
      <c r="E214" s="42"/>
      <c r="F214" s="222" t="s">
        <v>341</v>
      </c>
      <c r="G214" s="42"/>
      <c r="H214" s="42"/>
      <c r="I214" s="223"/>
      <c r="J214" s="42"/>
      <c r="K214" s="42"/>
      <c r="L214" s="46"/>
      <c r="M214" s="224"/>
      <c r="N214" s="22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125</v>
      </c>
      <c r="AU214" s="19" t="s">
        <v>83</v>
      </c>
    </row>
    <row r="215" s="15" customFormat="1">
      <c r="A215" s="15"/>
      <c r="B215" s="250"/>
      <c r="C215" s="251"/>
      <c r="D215" s="228" t="s">
        <v>127</v>
      </c>
      <c r="E215" s="252" t="s">
        <v>19</v>
      </c>
      <c r="F215" s="253" t="s">
        <v>342</v>
      </c>
      <c r="G215" s="251"/>
      <c r="H215" s="252" t="s">
        <v>19</v>
      </c>
      <c r="I215" s="254"/>
      <c r="J215" s="251"/>
      <c r="K215" s="251"/>
      <c r="L215" s="255"/>
      <c r="M215" s="256"/>
      <c r="N215" s="257"/>
      <c r="O215" s="257"/>
      <c r="P215" s="257"/>
      <c r="Q215" s="257"/>
      <c r="R215" s="257"/>
      <c r="S215" s="257"/>
      <c r="T215" s="25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9" t="s">
        <v>127</v>
      </c>
      <c r="AU215" s="259" t="s">
        <v>83</v>
      </c>
      <c r="AV215" s="15" t="s">
        <v>81</v>
      </c>
      <c r="AW215" s="15" t="s">
        <v>35</v>
      </c>
      <c r="AX215" s="15" t="s">
        <v>73</v>
      </c>
      <c r="AY215" s="259" t="s">
        <v>117</v>
      </c>
    </row>
    <row r="216" s="13" customFormat="1">
      <c r="A216" s="13"/>
      <c r="B216" s="226"/>
      <c r="C216" s="227"/>
      <c r="D216" s="228" t="s">
        <v>127</v>
      </c>
      <c r="E216" s="229" t="s">
        <v>19</v>
      </c>
      <c r="F216" s="230" t="s">
        <v>343</v>
      </c>
      <c r="G216" s="227"/>
      <c r="H216" s="231">
        <v>7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127</v>
      </c>
      <c r="AU216" s="237" t="s">
        <v>83</v>
      </c>
      <c r="AV216" s="13" t="s">
        <v>83</v>
      </c>
      <c r="AW216" s="13" t="s">
        <v>35</v>
      </c>
      <c r="AX216" s="13" t="s">
        <v>73</v>
      </c>
      <c r="AY216" s="237" t="s">
        <v>117</v>
      </c>
    </row>
    <row r="217" s="13" customFormat="1">
      <c r="A217" s="13"/>
      <c r="B217" s="226"/>
      <c r="C217" s="227"/>
      <c r="D217" s="228" t="s">
        <v>127</v>
      </c>
      <c r="E217" s="229" t="s">
        <v>19</v>
      </c>
      <c r="F217" s="230" t="s">
        <v>344</v>
      </c>
      <c r="G217" s="227"/>
      <c r="H217" s="231">
        <v>19.199999999999999</v>
      </c>
      <c r="I217" s="232"/>
      <c r="J217" s="227"/>
      <c r="K217" s="227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127</v>
      </c>
      <c r="AU217" s="237" t="s">
        <v>83</v>
      </c>
      <c r="AV217" s="13" t="s">
        <v>83</v>
      </c>
      <c r="AW217" s="13" t="s">
        <v>35</v>
      </c>
      <c r="AX217" s="13" t="s">
        <v>73</v>
      </c>
      <c r="AY217" s="237" t="s">
        <v>117</v>
      </c>
    </row>
    <row r="218" s="14" customFormat="1">
      <c r="A218" s="14"/>
      <c r="B218" s="238"/>
      <c r="C218" s="239"/>
      <c r="D218" s="228" t="s">
        <v>127</v>
      </c>
      <c r="E218" s="240" t="s">
        <v>19</v>
      </c>
      <c r="F218" s="241" t="s">
        <v>130</v>
      </c>
      <c r="G218" s="239"/>
      <c r="H218" s="242">
        <v>26.199999999999999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8" t="s">
        <v>127</v>
      </c>
      <c r="AU218" s="248" t="s">
        <v>83</v>
      </c>
      <c r="AV218" s="14" t="s">
        <v>123</v>
      </c>
      <c r="AW218" s="14" t="s">
        <v>35</v>
      </c>
      <c r="AX218" s="14" t="s">
        <v>81</v>
      </c>
      <c r="AY218" s="248" t="s">
        <v>117</v>
      </c>
    </row>
    <row r="219" s="2" customFormat="1" ht="62.7" customHeight="1">
      <c r="A219" s="40"/>
      <c r="B219" s="41"/>
      <c r="C219" s="207" t="s">
        <v>345</v>
      </c>
      <c r="D219" s="207" t="s">
        <v>119</v>
      </c>
      <c r="E219" s="208" t="s">
        <v>346</v>
      </c>
      <c r="F219" s="209" t="s">
        <v>347</v>
      </c>
      <c r="G219" s="210" t="s">
        <v>122</v>
      </c>
      <c r="H219" s="211">
        <v>7.8499999999999996</v>
      </c>
      <c r="I219" s="212"/>
      <c r="J219" s="213">
        <f>ROUND(I219*H219,2)</f>
        <v>0</v>
      </c>
      <c r="K219" s="214"/>
      <c r="L219" s="46"/>
      <c r="M219" s="215" t="s">
        <v>19</v>
      </c>
      <c r="N219" s="216" t="s">
        <v>44</v>
      </c>
      <c r="O219" s="86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123</v>
      </c>
      <c r="AT219" s="219" t="s">
        <v>119</v>
      </c>
      <c r="AU219" s="219" t="s">
        <v>83</v>
      </c>
      <c r="AY219" s="19" t="s">
        <v>117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81</v>
      </c>
      <c r="BK219" s="220">
        <f>ROUND(I219*H219,2)</f>
        <v>0</v>
      </c>
      <c r="BL219" s="19" t="s">
        <v>123</v>
      </c>
      <c r="BM219" s="219" t="s">
        <v>348</v>
      </c>
    </row>
    <row r="220" s="2" customFormat="1">
      <c r="A220" s="40"/>
      <c r="B220" s="41"/>
      <c r="C220" s="42"/>
      <c r="D220" s="221" t="s">
        <v>125</v>
      </c>
      <c r="E220" s="42"/>
      <c r="F220" s="222" t="s">
        <v>349</v>
      </c>
      <c r="G220" s="42"/>
      <c r="H220" s="42"/>
      <c r="I220" s="223"/>
      <c r="J220" s="42"/>
      <c r="K220" s="42"/>
      <c r="L220" s="46"/>
      <c r="M220" s="224"/>
      <c r="N220" s="22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125</v>
      </c>
      <c r="AU220" s="19" t="s">
        <v>83</v>
      </c>
    </row>
    <row r="221" s="15" customFormat="1">
      <c r="A221" s="15"/>
      <c r="B221" s="250"/>
      <c r="C221" s="251"/>
      <c r="D221" s="228" t="s">
        <v>127</v>
      </c>
      <c r="E221" s="252" t="s">
        <v>19</v>
      </c>
      <c r="F221" s="253" t="s">
        <v>350</v>
      </c>
      <c r="G221" s="251"/>
      <c r="H221" s="252" t="s">
        <v>19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9" t="s">
        <v>127</v>
      </c>
      <c r="AU221" s="259" t="s">
        <v>83</v>
      </c>
      <c r="AV221" s="15" t="s">
        <v>81</v>
      </c>
      <c r="AW221" s="15" t="s">
        <v>35</v>
      </c>
      <c r="AX221" s="15" t="s">
        <v>73</v>
      </c>
      <c r="AY221" s="259" t="s">
        <v>117</v>
      </c>
    </row>
    <row r="222" s="13" customFormat="1">
      <c r="A222" s="13"/>
      <c r="B222" s="226"/>
      <c r="C222" s="227"/>
      <c r="D222" s="228" t="s">
        <v>127</v>
      </c>
      <c r="E222" s="229" t="s">
        <v>19</v>
      </c>
      <c r="F222" s="230" t="s">
        <v>351</v>
      </c>
      <c r="G222" s="227"/>
      <c r="H222" s="231">
        <v>7.8499999999999996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127</v>
      </c>
      <c r="AU222" s="237" t="s">
        <v>83</v>
      </c>
      <c r="AV222" s="13" t="s">
        <v>83</v>
      </c>
      <c r="AW222" s="13" t="s">
        <v>35</v>
      </c>
      <c r="AX222" s="13" t="s">
        <v>81</v>
      </c>
      <c r="AY222" s="237" t="s">
        <v>117</v>
      </c>
    </row>
    <row r="223" s="2" customFormat="1" ht="16.5" customHeight="1">
      <c r="A223" s="40"/>
      <c r="B223" s="41"/>
      <c r="C223" s="207" t="s">
        <v>352</v>
      </c>
      <c r="D223" s="207" t="s">
        <v>119</v>
      </c>
      <c r="E223" s="208" t="s">
        <v>353</v>
      </c>
      <c r="F223" s="209" t="s">
        <v>354</v>
      </c>
      <c r="G223" s="210" t="s">
        <v>146</v>
      </c>
      <c r="H223" s="211">
        <v>44</v>
      </c>
      <c r="I223" s="212"/>
      <c r="J223" s="213">
        <f>ROUND(I223*H223,2)</f>
        <v>0</v>
      </c>
      <c r="K223" s="214"/>
      <c r="L223" s="46"/>
      <c r="M223" s="215" t="s">
        <v>19</v>
      </c>
      <c r="N223" s="216" t="s">
        <v>44</v>
      </c>
      <c r="O223" s="86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9" t="s">
        <v>123</v>
      </c>
      <c r="AT223" s="219" t="s">
        <v>119</v>
      </c>
      <c r="AU223" s="219" t="s">
        <v>83</v>
      </c>
      <c r="AY223" s="19" t="s">
        <v>117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9" t="s">
        <v>81</v>
      </c>
      <c r="BK223" s="220">
        <f>ROUND(I223*H223,2)</f>
        <v>0</v>
      </c>
      <c r="BL223" s="19" t="s">
        <v>123</v>
      </c>
      <c r="BM223" s="219" t="s">
        <v>355</v>
      </c>
    </row>
    <row r="224" s="13" customFormat="1">
      <c r="A224" s="13"/>
      <c r="B224" s="226"/>
      <c r="C224" s="227"/>
      <c r="D224" s="228" t="s">
        <v>127</v>
      </c>
      <c r="E224" s="229" t="s">
        <v>19</v>
      </c>
      <c r="F224" s="230" t="s">
        <v>356</v>
      </c>
      <c r="G224" s="227"/>
      <c r="H224" s="231">
        <v>44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127</v>
      </c>
      <c r="AU224" s="237" t="s">
        <v>83</v>
      </c>
      <c r="AV224" s="13" t="s">
        <v>83</v>
      </c>
      <c r="AW224" s="13" t="s">
        <v>35</v>
      </c>
      <c r="AX224" s="13" t="s">
        <v>81</v>
      </c>
      <c r="AY224" s="237" t="s">
        <v>117</v>
      </c>
    </row>
    <row r="225" s="12" customFormat="1" ht="22.8" customHeight="1">
      <c r="A225" s="12"/>
      <c r="B225" s="191"/>
      <c r="C225" s="192"/>
      <c r="D225" s="193" t="s">
        <v>72</v>
      </c>
      <c r="E225" s="205" t="s">
        <v>357</v>
      </c>
      <c r="F225" s="205" t="s">
        <v>358</v>
      </c>
      <c r="G225" s="192"/>
      <c r="H225" s="192"/>
      <c r="I225" s="195"/>
      <c r="J225" s="206">
        <f>BK225</f>
        <v>0</v>
      </c>
      <c r="K225" s="192"/>
      <c r="L225" s="197"/>
      <c r="M225" s="198"/>
      <c r="N225" s="199"/>
      <c r="O225" s="199"/>
      <c r="P225" s="200">
        <f>SUM(P226:P243)</f>
        <v>0</v>
      </c>
      <c r="Q225" s="199"/>
      <c r="R225" s="200">
        <f>SUM(R226:R243)</f>
        <v>0</v>
      </c>
      <c r="S225" s="199"/>
      <c r="T225" s="201">
        <f>SUM(T226:T243)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2" t="s">
        <v>81</v>
      </c>
      <c r="AT225" s="203" t="s">
        <v>72</v>
      </c>
      <c r="AU225" s="203" t="s">
        <v>81</v>
      </c>
      <c r="AY225" s="202" t="s">
        <v>117</v>
      </c>
      <c r="BK225" s="204">
        <f>SUM(BK226:BK243)</f>
        <v>0</v>
      </c>
    </row>
    <row r="226" s="2" customFormat="1" ht="37.8" customHeight="1">
      <c r="A226" s="40"/>
      <c r="B226" s="41"/>
      <c r="C226" s="207" t="s">
        <v>359</v>
      </c>
      <c r="D226" s="207" t="s">
        <v>119</v>
      </c>
      <c r="E226" s="208" t="s">
        <v>360</v>
      </c>
      <c r="F226" s="209" t="s">
        <v>361</v>
      </c>
      <c r="G226" s="210" t="s">
        <v>192</v>
      </c>
      <c r="H226" s="211">
        <v>14.833</v>
      </c>
      <c r="I226" s="212"/>
      <c r="J226" s="213">
        <f>ROUND(I226*H226,2)</f>
        <v>0</v>
      </c>
      <c r="K226" s="214"/>
      <c r="L226" s="46"/>
      <c r="M226" s="215" t="s">
        <v>19</v>
      </c>
      <c r="N226" s="216" t="s">
        <v>44</v>
      </c>
      <c r="O226" s="86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123</v>
      </c>
      <c r="AT226" s="219" t="s">
        <v>119</v>
      </c>
      <c r="AU226" s="219" t="s">
        <v>83</v>
      </c>
      <c r="AY226" s="19" t="s">
        <v>117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81</v>
      </c>
      <c r="BK226" s="220">
        <f>ROUND(I226*H226,2)</f>
        <v>0</v>
      </c>
      <c r="BL226" s="19" t="s">
        <v>123</v>
      </c>
      <c r="BM226" s="219" t="s">
        <v>362</v>
      </c>
    </row>
    <row r="227" s="2" customFormat="1">
      <c r="A227" s="40"/>
      <c r="B227" s="41"/>
      <c r="C227" s="42"/>
      <c r="D227" s="221" t="s">
        <v>125</v>
      </c>
      <c r="E227" s="42"/>
      <c r="F227" s="222" t="s">
        <v>363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125</v>
      </c>
      <c r="AU227" s="19" t="s">
        <v>83</v>
      </c>
    </row>
    <row r="228" s="2" customFormat="1" ht="24.15" customHeight="1">
      <c r="A228" s="40"/>
      <c r="B228" s="41"/>
      <c r="C228" s="207" t="s">
        <v>364</v>
      </c>
      <c r="D228" s="207" t="s">
        <v>119</v>
      </c>
      <c r="E228" s="208" t="s">
        <v>365</v>
      </c>
      <c r="F228" s="209" t="s">
        <v>366</v>
      </c>
      <c r="G228" s="210" t="s">
        <v>192</v>
      </c>
      <c r="H228" s="211">
        <v>59.332000000000001</v>
      </c>
      <c r="I228" s="212"/>
      <c r="J228" s="213">
        <f>ROUND(I228*H228,2)</f>
        <v>0</v>
      </c>
      <c r="K228" s="214"/>
      <c r="L228" s="46"/>
      <c r="M228" s="215" t="s">
        <v>19</v>
      </c>
      <c r="N228" s="216" t="s">
        <v>44</v>
      </c>
      <c r="O228" s="86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9" t="s">
        <v>123</v>
      </c>
      <c r="AT228" s="219" t="s">
        <v>119</v>
      </c>
      <c r="AU228" s="219" t="s">
        <v>83</v>
      </c>
      <c r="AY228" s="19" t="s">
        <v>117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9" t="s">
        <v>81</v>
      </c>
      <c r="BK228" s="220">
        <f>ROUND(I228*H228,2)</f>
        <v>0</v>
      </c>
      <c r="BL228" s="19" t="s">
        <v>123</v>
      </c>
      <c r="BM228" s="219" t="s">
        <v>367</v>
      </c>
    </row>
    <row r="229" s="2" customFormat="1">
      <c r="A229" s="40"/>
      <c r="B229" s="41"/>
      <c r="C229" s="42"/>
      <c r="D229" s="221" t="s">
        <v>125</v>
      </c>
      <c r="E229" s="42"/>
      <c r="F229" s="222" t="s">
        <v>368</v>
      </c>
      <c r="G229" s="42"/>
      <c r="H229" s="42"/>
      <c r="I229" s="223"/>
      <c r="J229" s="42"/>
      <c r="K229" s="42"/>
      <c r="L229" s="46"/>
      <c r="M229" s="224"/>
      <c r="N229" s="225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125</v>
      </c>
      <c r="AU229" s="19" t="s">
        <v>83</v>
      </c>
    </row>
    <row r="230" s="15" customFormat="1">
      <c r="A230" s="15"/>
      <c r="B230" s="250"/>
      <c r="C230" s="251"/>
      <c r="D230" s="228" t="s">
        <v>127</v>
      </c>
      <c r="E230" s="252" t="s">
        <v>19</v>
      </c>
      <c r="F230" s="253" t="s">
        <v>369</v>
      </c>
      <c r="G230" s="251"/>
      <c r="H230" s="252" t="s">
        <v>19</v>
      </c>
      <c r="I230" s="254"/>
      <c r="J230" s="251"/>
      <c r="K230" s="251"/>
      <c r="L230" s="255"/>
      <c r="M230" s="256"/>
      <c r="N230" s="257"/>
      <c r="O230" s="257"/>
      <c r="P230" s="257"/>
      <c r="Q230" s="257"/>
      <c r="R230" s="257"/>
      <c r="S230" s="257"/>
      <c r="T230" s="25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9" t="s">
        <v>127</v>
      </c>
      <c r="AU230" s="259" t="s">
        <v>83</v>
      </c>
      <c r="AV230" s="15" t="s">
        <v>81</v>
      </c>
      <c r="AW230" s="15" t="s">
        <v>35</v>
      </c>
      <c r="AX230" s="15" t="s">
        <v>73</v>
      </c>
      <c r="AY230" s="259" t="s">
        <v>117</v>
      </c>
    </row>
    <row r="231" s="13" customFormat="1">
      <c r="A231" s="13"/>
      <c r="B231" s="226"/>
      <c r="C231" s="227"/>
      <c r="D231" s="228" t="s">
        <v>127</v>
      </c>
      <c r="E231" s="229" t="s">
        <v>19</v>
      </c>
      <c r="F231" s="230" t="s">
        <v>370</v>
      </c>
      <c r="G231" s="227"/>
      <c r="H231" s="231">
        <v>59.332000000000001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127</v>
      </c>
      <c r="AU231" s="237" t="s">
        <v>83</v>
      </c>
      <c r="AV231" s="13" t="s">
        <v>83</v>
      </c>
      <c r="AW231" s="13" t="s">
        <v>35</v>
      </c>
      <c r="AX231" s="13" t="s">
        <v>81</v>
      </c>
      <c r="AY231" s="237" t="s">
        <v>117</v>
      </c>
    </row>
    <row r="232" s="2" customFormat="1" ht="44.25" customHeight="1">
      <c r="A232" s="40"/>
      <c r="B232" s="41"/>
      <c r="C232" s="207" t="s">
        <v>371</v>
      </c>
      <c r="D232" s="207" t="s">
        <v>119</v>
      </c>
      <c r="E232" s="208" t="s">
        <v>372</v>
      </c>
      <c r="F232" s="209" t="s">
        <v>373</v>
      </c>
      <c r="G232" s="210" t="s">
        <v>192</v>
      </c>
      <c r="H232" s="211">
        <v>8.657</v>
      </c>
      <c r="I232" s="212"/>
      <c r="J232" s="213">
        <f>ROUND(I232*H232,2)</f>
        <v>0</v>
      </c>
      <c r="K232" s="214"/>
      <c r="L232" s="46"/>
      <c r="M232" s="215" t="s">
        <v>19</v>
      </c>
      <c r="N232" s="216" t="s">
        <v>44</v>
      </c>
      <c r="O232" s="86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9" t="s">
        <v>123</v>
      </c>
      <c r="AT232" s="219" t="s">
        <v>119</v>
      </c>
      <c r="AU232" s="219" t="s">
        <v>83</v>
      </c>
      <c r="AY232" s="19" t="s">
        <v>117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9" t="s">
        <v>81</v>
      </c>
      <c r="BK232" s="220">
        <f>ROUND(I232*H232,2)</f>
        <v>0</v>
      </c>
      <c r="BL232" s="19" t="s">
        <v>123</v>
      </c>
      <c r="BM232" s="219" t="s">
        <v>374</v>
      </c>
    </row>
    <row r="233" s="2" customFormat="1">
      <c r="A233" s="40"/>
      <c r="B233" s="41"/>
      <c r="C233" s="42"/>
      <c r="D233" s="221" t="s">
        <v>125</v>
      </c>
      <c r="E233" s="42"/>
      <c r="F233" s="222" t="s">
        <v>375</v>
      </c>
      <c r="G233" s="42"/>
      <c r="H233" s="42"/>
      <c r="I233" s="223"/>
      <c r="J233" s="42"/>
      <c r="K233" s="42"/>
      <c r="L233" s="46"/>
      <c r="M233" s="224"/>
      <c r="N233" s="22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125</v>
      </c>
      <c r="AU233" s="19" t="s">
        <v>83</v>
      </c>
    </row>
    <row r="234" s="13" customFormat="1">
      <c r="A234" s="13"/>
      <c r="B234" s="226"/>
      <c r="C234" s="227"/>
      <c r="D234" s="228" t="s">
        <v>127</v>
      </c>
      <c r="E234" s="229" t="s">
        <v>19</v>
      </c>
      <c r="F234" s="230" t="s">
        <v>376</v>
      </c>
      <c r="G234" s="227"/>
      <c r="H234" s="231">
        <v>4.5510000000000002</v>
      </c>
      <c r="I234" s="232"/>
      <c r="J234" s="227"/>
      <c r="K234" s="227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127</v>
      </c>
      <c r="AU234" s="237" t="s">
        <v>83</v>
      </c>
      <c r="AV234" s="13" t="s">
        <v>83</v>
      </c>
      <c r="AW234" s="13" t="s">
        <v>35</v>
      </c>
      <c r="AX234" s="13" t="s">
        <v>73</v>
      </c>
      <c r="AY234" s="237" t="s">
        <v>117</v>
      </c>
    </row>
    <row r="235" s="13" customFormat="1">
      <c r="A235" s="13"/>
      <c r="B235" s="226"/>
      <c r="C235" s="227"/>
      <c r="D235" s="228" t="s">
        <v>127</v>
      </c>
      <c r="E235" s="229" t="s">
        <v>19</v>
      </c>
      <c r="F235" s="230" t="s">
        <v>377</v>
      </c>
      <c r="G235" s="227"/>
      <c r="H235" s="231">
        <v>4.1059999999999999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127</v>
      </c>
      <c r="AU235" s="237" t="s">
        <v>83</v>
      </c>
      <c r="AV235" s="13" t="s">
        <v>83</v>
      </c>
      <c r="AW235" s="13" t="s">
        <v>35</v>
      </c>
      <c r="AX235" s="13" t="s">
        <v>73</v>
      </c>
      <c r="AY235" s="237" t="s">
        <v>117</v>
      </c>
    </row>
    <row r="236" s="14" customFormat="1">
      <c r="A236" s="14"/>
      <c r="B236" s="238"/>
      <c r="C236" s="239"/>
      <c r="D236" s="228" t="s">
        <v>127</v>
      </c>
      <c r="E236" s="240" t="s">
        <v>19</v>
      </c>
      <c r="F236" s="241" t="s">
        <v>130</v>
      </c>
      <c r="G236" s="239"/>
      <c r="H236" s="242">
        <v>8.657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8" t="s">
        <v>127</v>
      </c>
      <c r="AU236" s="248" t="s">
        <v>83</v>
      </c>
      <c r="AV236" s="14" t="s">
        <v>123</v>
      </c>
      <c r="AW236" s="14" t="s">
        <v>35</v>
      </c>
      <c r="AX236" s="14" t="s">
        <v>81</v>
      </c>
      <c r="AY236" s="248" t="s">
        <v>117</v>
      </c>
    </row>
    <row r="237" s="2" customFormat="1" ht="44.25" customHeight="1">
      <c r="A237" s="40"/>
      <c r="B237" s="41"/>
      <c r="C237" s="207" t="s">
        <v>378</v>
      </c>
      <c r="D237" s="207" t="s">
        <v>119</v>
      </c>
      <c r="E237" s="208" t="s">
        <v>379</v>
      </c>
      <c r="F237" s="209" t="s">
        <v>191</v>
      </c>
      <c r="G237" s="210" t="s">
        <v>192</v>
      </c>
      <c r="H237" s="211">
        <v>5.8620000000000001</v>
      </c>
      <c r="I237" s="212"/>
      <c r="J237" s="213">
        <f>ROUND(I237*H237,2)</f>
        <v>0</v>
      </c>
      <c r="K237" s="214"/>
      <c r="L237" s="46"/>
      <c r="M237" s="215" t="s">
        <v>19</v>
      </c>
      <c r="N237" s="216" t="s">
        <v>44</v>
      </c>
      <c r="O237" s="86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123</v>
      </c>
      <c r="AT237" s="219" t="s">
        <v>119</v>
      </c>
      <c r="AU237" s="219" t="s">
        <v>83</v>
      </c>
      <c r="AY237" s="19" t="s">
        <v>117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81</v>
      </c>
      <c r="BK237" s="220">
        <f>ROUND(I237*H237,2)</f>
        <v>0</v>
      </c>
      <c r="BL237" s="19" t="s">
        <v>123</v>
      </c>
      <c r="BM237" s="219" t="s">
        <v>380</v>
      </c>
    </row>
    <row r="238" s="2" customFormat="1">
      <c r="A238" s="40"/>
      <c r="B238" s="41"/>
      <c r="C238" s="42"/>
      <c r="D238" s="221" t="s">
        <v>125</v>
      </c>
      <c r="E238" s="42"/>
      <c r="F238" s="222" t="s">
        <v>381</v>
      </c>
      <c r="G238" s="42"/>
      <c r="H238" s="42"/>
      <c r="I238" s="223"/>
      <c r="J238" s="42"/>
      <c r="K238" s="42"/>
      <c r="L238" s="46"/>
      <c r="M238" s="224"/>
      <c r="N238" s="22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125</v>
      </c>
      <c r="AU238" s="19" t="s">
        <v>83</v>
      </c>
    </row>
    <row r="239" s="13" customFormat="1">
      <c r="A239" s="13"/>
      <c r="B239" s="226"/>
      <c r="C239" s="227"/>
      <c r="D239" s="228" t="s">
        <v>127</v>
      </c>
      <c r="E239" s="229" t="s">
        <v>19</v>
      </c>
      <c r="F239" s="230" t="s">
        <v>382</v>
      </c>
      <c r="G239" s="227"/>
      <c r="H239" s="231">
        <v>5.5999999999999996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127</v>
      </c>
      <c r="AU239" s="237" t="s">
        <v>83</v>
      </c>
      <c r="AV239" s="13" t="s">
        <v>83</v>
      </c>
      <c r="AW239" s="13" t="s">
        <v>35</v>
      </c>
      <c r="AX239" s="13" t="s">
        <v>73</v>
      </c>
      <c r="AY239" s="237" t="s">
        <v>117</v>
      </c>
    </row>
    <row r="240" s="13" customFormat="1">
      <c r="A240" s="13"/>
      <c r="B240" s="226"/>
      <c r="C240" s="227"/>
      <c r="D240" s="228" t="s">
        <v>127</v>
      </c>
      <c r="E240" s="229" t="s">
        <v>19</v>
      </c>
      <c r="F240" s="230" t="s">
        <v>383</v>
      </c>
      <c r="G240" s="227"/>
      <c r="H240" s="231">
        <v>0.26200000000000001</v>
      </c>
      <c r="I240" s="232"/>
      <c r="J240" s="227"/>
      <c r="K240" s="227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127</v>
      </c>
      <c r="AU240" s="237" t="s">
        <v>83</v>
      </c>
      <c r="AV240" s="13" t="s">
        <v>83</v>
      </c>
      <c r="AW240" s="13" t="s">
        <v>35</v>
      </c>
      <c r="AX240" s="13" t="s">
        <v>73</v>
      </c>
      <c r="AY240" s="237" t="s">
        <v>117</v>
      </c>
    </row>
    <row r="241" s="14" customFormat="1">
      <c r="A241" s="14"/>
      <c r="B241" s="238"/>
      <c r="C241" s="239"/>
      <c r="D241" s="228" t="s">
        <v>127</v>
      </c>
      <c r="E241" s="240" t="s">
        <v>19</v>
      </c>
      <c r="F241" s="241" t="s">
        <v>130</v>
      </c>
      <c r="G241" s="239"/>
      <c r="H241" s="242">
        <v>5.8620000000000001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8" t="s">
        <v>127</v>
      </c>
      <c r="AU241" s="248" t="s">
        <v>83</v>
      </c>
      <c r="AV241" s="14" t="s">
        <v>123</v>
      </c>
      <c r="AW241" s="14" t="s">
        <v>35</v>
      </c>
      <c r="AX241" s="14" t="s">
        <v>81</v>
      </c>
      <c r="AY241" s="248" t="s">
        <v>117</v>
      </c>
    </row>
    <row r="242" s="2" customFormat="1" ht="44.25" customHeight="1">
      <c r="A242" s="40"/>
      <c r="B242" s="41"/>
      <c r="C242" s="207" t="s">
        <v>384</v>
      </c>
      <c r="D242" s="207" t="s">
        <v>119</v>
      </c>
      <c r="E242" s="208" t="s">
        <v>385</v>
      </c>
      <c r="F242" s="209" t="s">
        <v>386</v>
      </c>
      <c r="G242" s="210" t="s">
        <v>192</v>
      </c>
      <c r="H242" s="211">
        <v>0.315</v>
      </c>
      <c r="I242" s="212"/>
      <c r="J242" s="213">
        <f>ROUND(I242*H242,2)</f>
        <v>0</v>
      </c>
      <c r="K242" s="214"/>
      <c r="L242" s="46"/>
      <c r="M242" s="215" t="s">
        <v>19</v>
      </c>
      <c r="N242" s="216" t="s">
        <v>44</v>
      </c>
      <c r="O242" s="86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9" t="s">
        <v>123</v>
      </c>
      <c r="AT242" s="219" t="s">
        <v>119</v>
      </c>
      <c r="AU242" s="219" t="s">
        <v>83</v>
      </c>
      <c r="AY242" s="19" t="s">
        <v>117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9" t="s">
        <v>81</v>
      </c>
      <c r="BK242" s="220">
        <f>ROUND(I242*H242,2)</f>
        <v>0</v>
      </c>
      <c r="BL242" s="19" t="s">
        <v>123</v>
      </c>
      <c r="BM242" s="219" t="s">
        <v>387</v>
      </c>
    </row>
    <row r="243" s="2" customFormat="1">
      <c r="A243" s="40"/>
      <c r="B243" s="41"/>
      <c r="C243" s="42"/>
      <c r="D243" s="221" t="s">
        <v>125</v>
      </c>
      <c r="E243" s="42"/>
      <c r="F243" s="222" t="s">
        <v>388</v>
      </c>
      <c r="G243" s="42"/>
      <c r="H243" s="42"/>
      <c r="I243" s="223"/>
      <c r="J243" s="42"/>
      <c r="K243" s="42"/>
      <c r="L243" s="46"/>
      <c r="M243" s="224"/>
      <c r="N243" s="22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125</v>
      </c>
      <c r="AU243" s="19" t="s">
        <v>83</v>
      </c>
    </row>
    <row r="244" s="12" customFormat="1" ht="22.8" customHeight="1">
      <c r="A244" s="12"/>
      <c r="B244" s="191"/>
      <c r="C244" s="192"/>
      <c r="D244" s="193" t="s">
        <v>72</v>
      </c>
      <c r="E244" s="205" t="s">
        <v>389</v>
      </c>
      <c r="F244" s="205" t="s">
        <v>390</v>
      </c>
      <c r="G244" s="192"/>
      <c r="H244" s="192"/>
      <c r="I244" s="195"/>
      <c r="J244" s="206">
        <f>BK244</f>
        <v>0</v>
      </c>
      <c r="K244" s="192"/>
      <c r="L244" s="197"/>
      <c r="M244" s="198"/>
      <c r="N244" s="199"/>
      <c r="O244" s="199"/>
      <c r="P244" s="200">
        <f>SUM(P245:P246)</f>
        <v>0</v>
      </c>
      <c r="Q244" s="199"/>
      <c r="R244" s="200">
        <f>SUM(R245:R246)</f>
        <v>0</v>
      </c>
      <c r="S244" s="199"/>
      <c r="T244" s="201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2" t="s">
        <v>81</v>
      </c>
      <c r="AT244" s="203" t="s">
        <v>72</v>
      </c>
      <c r="AU244" s="203" t="s">
        <v>81</v>
      </c>
      <c r="AY244" s="202" t="s">
        <v>117</v>
      </c>
      <c r="BK244" s="204">
        <f>SUM(BK245:BK246)</f>
        <v>0</v>
      </c>
    </row>
    <row r="245" s="2" customFormat="1" ht="37.8" customHeight="1">
      <c r="A245" s="40"/>
      <c r="B245" s="41"/>
      <c r="C245" s="207" t="s">
        <v>391</v>
      </c>
      <c r="D245" s="207" t="s">
        <v>119</v>
      </c>
      <c r="E245" s="208" t="s">
        <v>392</v>
      </c>
      <c r="F245" s="209" t="s">
        <v>393</v>
      </c>
      <c r="G245" s="210" t="s">
        <v>192</v>
      </c>
      <c r="H245" s="211">
        <v>28.742999999999999</v>
      </c>
      <c r="I245" s="212"/>
      <c r="J245" s="213">
        <f>ROUND(I245*H245,2)</f>
        <v>0</v>
      </c>
      <c r="K245" s="214"/>
      <c r="L245" s="46"/>
      <c r="M245" s="215" t="s">
        <v>19</v>
      </c>
      <c r="N245" s="216" t="s">
        <v>44</v>
      </c>
      <c r="O245" s="86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9" t="s">
        <v>123</v>
      </c>
      <c r="AT245" s="219" t="s">
        <v>119</v>
      </c>
      <c r="AU245" s="219" t="s">
        <v>83</v>
      </c>
      <c r="AY245" s="19" t="s">
        <v>117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9" t="s">
        <v>81</v>
      </c>
      <c r="BK245" s="220">
        <f>ROUND(I245*H245,2)</f>
        <v>0</v>
      </c>
      <c r="BL245" s="19" t="s">
        <v>123</v>
      </c>
      <c r="BM245" s="219" t="s">
        <v>394</v>
      </c>
    </row>
    <row r="246" s="2" customFormat="1">
      <c r="A246" s="40"/>
      <c r="B246" s="41"/>
      <c r="C246" s="42"/>
      <c r="D246" s="221" t="s">
        <v>125</v>
      </c>
      <c r="E246" s="42"/>
      <c r="F246" s="222" t="s">
        <v>395</v>
      </c>
      <c r="G246" s="42"/>
      <c r="H246" s="42"/>
      <c r="I246" s="223"/>
      <c r="J246" s="42"/>
      <c r="K246" s="42"/>
      <c r="L246" s="46"/>
      <c r="M246" s="224"/>
      <c r="N246" s="225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125</v>
      </c>
      <c r="AU246" s="19" t="s">
        <v>83</v>
      </c>
    </row>
    <row r="247" s="12" customFormat="1" ht="25.92" customHeight="1">
      <c r="A247" s="12"/>
      <c r="B247" s="191"/>
      <c r="C247" s="192"/>
      <c r="D247" s="193" t="s">
        <v>72</v>
      </c>
      <c r="E247" s="194" t="s">
        <v>229</v>
      </c>
      <c r="F247" s="194" t="s">
        <v>396</v>
      </c>
      <c r="G247" s="192"/>
      <c r="H247" s="192"/>
      <c r="I247" s="195"/>
      <c r="J247" s="196">
        <f>BK247</f>
        <v>0</v>
      </c>
      <c r="K247" s="192"/>
      <c r="L247" s="197"/>
      <c r="M247" s="198"/>
      <c r="N247" s="199"/>
      <c r="O247" s="199"/>
      <c r="P247" s="200">
        <f>P248</f>
        <v>0</v>
      </c>
      <c r="Q247" s="199"/>
      <c r="R247" s="200">
        <f>R248</f>
        <v>0.5544</v>
      </c>
      <c r="S247" s="199"/>
      <c r="T247" s="201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138</v>
      </c>
      <c r="AT247" s="203" t="s">
        <v>72</v>
      </c>
      <c r="AU247" s="203" t="s">
        <v>73</v>
      </c>
      <c r="AY247" s="202" t="s">
        <v>117</v>
      </c>
      <c r="BK247" s="204">
        <f>BK248</f>
        <v>0</v>
      </c>
    </row>
    <row r="248" s="12" customFormat="1" ht="22.8" customHeight="1">
      <c r="A248" s="12"/>
      <c r="B248" s="191"/>
      <c r="C248" s="192"/>
      <c r="D248" s="193" t="s">
        <v>72</v>
      </c>
      <c r="E248" s="205" t="s">
        <v>397</v>
      </c>
      <c r="F248" s="205" t="s">
        <v>398</v>
      </c>
      <c r="G248" s="192"/>
      <c r="H248" s="192"/>
      <c r="I248" s="195"/>
      <c r="J248" s="206">
        <f>BK248</f>
        <v>0</v>
      </c>
      <c r="K248" s="192"/>
      <c r="L248" s="197"/>
      <c r="M248" s="198"/>
      <c r="N248" s="199"/>
      <c r="O248" s="199"/>
      <c r="P248" s="200">
        <f>SUM(P249:P255)</f>
        <v>0</v>
      </c>
      <c r="Q248" s="199"/>
      <c r="R248" s="200">
        <f>SUM(R249:R255)</f>
        <v>0.5544</v>
      </c>
      <c r="S248" s="199"/>
      <c r="T248" s="201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2" t="s">
        <v>138</v>
      </c>
      <c r="AT248" s="203" t="s">
        <v>72</v>
      </c>
      <c r="AU248" s="203" t="s">
        <v>81</v>
      </c>
      <c r="AY248" s="202" t="s">
        <v>117</v>
      </c>
      <c r="BK248" s="204">
        <f>SUM(BK249:BK255)</f>
        <v>0</v>
      </c>
    </row>
    <row r="249" s="2" customFormat="1" ht="49.05" customHeight="1">
      <c r="A249" s="40"/>
      <c r="B249" s="41"/>
      <c r="C249" s="207" t="s">
        <v>399</v>
      </c>
      <c r="D249" s="207" t="s">
        <v>119</v>
      </c>
      <c r="E249" s="208" t="s">
        <v>400</v>
      </c>
      <c r="F249" s="209" t="s">
        <v>401</v>
      </c>
      <c r="G249" s="210" t="s">
        <v>146</v>
      </c>
      <c r="H249" s="211">
        <v>7</v>
      </c>
      <c r="I249" s="212"/>
      <c r="J249" s="213">
        <f>ROUND(I249*H249,2)</f>
        <v>0</v>
      </c>
      <c r="K249" s="214"/>
      <c r="L249" s="46"/>
      <c r="M249" s="215" t="s">
        <v>19</v>
      </c>
      <c r="N249" s="216" t="s">
        <v>44</v>
      </c>
      <c r="O249" s="86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9" t="s">
        <v>402</v>
      </c>
      <c r="AT249" s="219" t="s">
        <v>119</v>
      </c>
      <c r="AU249" s="219" t="s">
        <v>83</v>
      </c>
      <c r="AY249" s="19" t="s">
        <v>117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9" t="s">
        <v>81</v>
      </c>
      <c r="BK249" s="220">
        <f>ROUND(I249*H249,2)</f>
        <v>0</v>
      </c>
      <c r="BL249" s="19" t="s">
        <v>402</v>
      </c>
      <c r="BM249" s="219" t="s">
        <v>403</v>
      </c>
    </row>
    <row r="250" s="2" customFormat="1">
      <c r="A250" s="40"/>
      <c r="B250" s="41"/>
      <c r="C250" s="42"/>
      <c r="D250" s="221" t="s">
        <v>125</v>
      </c>
      <c r="E250" s="42"/>
      <c r="F250" s="222" t="s">
        <v>404</v>
      </c>
      <c r="G250" s="42"/>
      <c r="H250" s="42"/>
      <c r="I250" s="223"/>
      <c r="J250" s="42"/>
      <c r="K250" s="42"/>
      <c r="L250" s="46"/>
      <c r="M250" s="224"/>
      <c r="N250" s="225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125</v>
      </c>
      <c r="AU250" s="19" t="s">
        <v>83</v>
      </c>
    </row>
    <row r="251" s="2" customFormat="1" ht="24.15" customHeight="1">
      <c r="A251" s="40"/>
      <c r="B251" s="41"/>
      <c r="C251" s="260" t="s">
        <v>405</v>
      </c>
      <c r="D251" s="260" t="s">
        <v>229</v>
      </c>
      <c r="E251" s="261" t="s">
        <v>406</v>
      </c>
      <c r="F251" s="262" t="s">
        <v>407</v>
      </c>
      <c r="G251" s="263" t="s">
        <v>146</v>
      </c>
      <c r="H251" s="264">
        <v>7</v>
      </c>
      <c r="I251" s="265"/>
      <c r="J251" s="266">
        <f>ROUND(I251*H251,2)</f>
        <v>0</v>
      </c>
      <c r="K251" s="267"/>
      <c r="L251" s="268"/>
      <c r="M251" s="269" t="s">
        <v>19</v>
      </c>
      <c r="N251" s="270" t="s">
        <v>44</v>
      </c>
      <c r="O251" s="86"/>
      <c r="P251" s="217">
        <f>O251*H251</f>
        <v>0</v>
      </c>
      <c r="Q251" s="217">
        <v>0.059999999999999998</v>
      </c>
      <c r="R251" s="217">
        <f>Q251*H251</f>
        <v>0.41999999999999998</v>
      </c>
      <c r="S251" s="217">
        <v>0</v>
      </c>
      <c r="T251" s="21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9" t="s">
        <v>408</v>
      </c>
      <c r="AT251" s="219" t="s">
        <v>229</v>
      </c>
      <c r="AU251" s="219" t="s">
        <v>83</v>
      </c>
      <c r="AY251" s="19" t="s">
        <v>117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9" t="s">
        <v>81</v>
      </c>
      <c r="BK251" s="220">
        <f>ROUND(I251*H251,2)</f>
        <v>0</v>
      </c>
      <c r="BL251" s="19" t="s">
        <v>408</v>
      </c>
      <c r="BM251" s="219" t="s">
        <v>409</v>
      </c>
    </row>
    <row r="252" s="2" customFormat="1" ht="21.75" customHeight="1">
      <c r="A252" s="40"/>
      <c r="B252" s="41"/>
      <c r="C252" s="260" t="s">
        <v>410</v>
      </c>
      <c r="D252" s="260" t="s">
        <v>229</v>
      </c>
      <c r="E252" s="261" t="s">
        <v>411</v>
      </c>
      <c r="F252" s="262" t="s">
        <v>412</v>
      </c>
      <c r="G252" s="263" t="s">
        <v>281</v>
      </c>
      <c r="H252" s="264">
        <v>14</v>
      </c>
      <c r="I252" s="265"/>
      <c r="J252" s="266">
        <f>ROUND(I252*H252,2)</f>
        <v>0</v>
      </c>
      <c r="K252" s="267"/>
      <c r="L252" s="268"/>
      <c r="M252" s="269" t="s">
        <v>19</v>
      </c>
      <c r="N252" s="270" t="s">
        <v>44</v>
      </c>
      <c r="O252" s="86"/>
      <c r="P252" s="217">
        <f>O252*H252</f>
        <v>0</v>
      </c>
      <c r="Q252" s="217">
        <v>0.0095999999999999992</v>
      </c>
      <c r="R252" s="217">
        <f>Q252*H252</f>
        <v>0.13439999999999999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408</v>
      </c>
      <c r="AT252" s="219" t="s">
        <v>229</v>
      </c>
      <c r="AU252" s="219" t="s">
        <v>83</v>
      </c>
      <c r="AY252" s="19" t="s">
        <v>117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9" t="s">
        <v>81</v>
      </c>
      <c r="BK252" s="220">
        <f>ROUND(I252*H252,2)</f>
        <v>0</v>
      </c>
      <c r="BL252" s="19" t="s">
        <v>408</v>
      </c>
      <c r="BM252" s="219" t="s">
        <v>413</v>
      </c>
    </row>
    <row r="253" s="13" customFormat="1">
      <c r="A253" s="13"/>
      <c r="B253" s="226"/>
      <c r="C253" s="227"/>
      <c r="D253" s="228" t="s">
        <v>127</v>
      </c>
      <c r="E253" s="229" t="s">
        <v>19</v>
      </c>
      <c r="F253" s="230" t="s">
        <v>414</v>
      </c>
      <c r="G253" s="227"/>
      <c r="H253" s="231">
        <v>14</v>
      </c>
      <c r="I253" s="232"/>
      <c r="J253" s="227"/>
      <c r="K253" s="227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127</v>
      </c>
      <c r="AU253" s="237" t="s">
        <v>83</v>
      </c>
      <c r="AV253" s="13" t="s">
        <v>83</v>
      </c>
      <c r="AW253" s="13" t="s">
        <v>35</v>
      </c>
      <c r="AX253" s="13" t="s">
        <v>81</v>
      </c>
      <c r="AY253" s="237" t="s">
        <v>117</v>
      </c>
    </row>
    <row r="254" s="2" customFormat="1" ht="33" customHeight="1">
      <c r="A254" s="40"/>
      <c r="B254" s="41"/>
      <c r="C254" s="207" t="s">
        <v>415</v>
      </c>
      <c r="D254" s="207" t="s">
        <v>119</v>
      </c>
      <c r="E254" s="208" t="s">
        <v>416</v>
      </c>
      <c r="F254" s="209" t="s">
        <v>417</v>
      </c>
      <c r="G254" s="210" t="s">
        <v>192</v>
      </c>
      <c r="H254" s="211">
        <v>0.55400000000000005</v>
      </c>
      <c r="I254" s="212"/>
      <c r="J254" s="213">
        <f>ROUND(I254*H254,2)</f>
        <v>0</v>
      </c>
      <c r="K254" s="214"/>
      <c r="L254" s="46"/>
      <c r="M254" s="215" t="s">
        <v>19</v>
      </c>
      <c r="N254" s="216" t="s">
        <v>44</v>
      </c>
      <c r="O254" s="86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9" t="s">
        <v>402</v>
      </c>
      <c r="AT254" s="219" t="s">
        <v>119</v>
      </c>
      <c r="AU254" s="219" t="s">
        <v>83</v>
      </c>
      <c r="AY254" s="19" t="s">
        <v>117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81</v>
      </c>
      <c r="BK254" s="220">
        <f>ROUND(I254*H254,2)</f>
        <v>0</v>
      </c>
      <c r="BL254" s="19" t="s">
        <v>402</v>
      </c>
      <c r="BM254" s="219" t="s">
        <v>418</v>
      </c>
    </row>
    <row r="255" s="2" customFormat="1">
      <c r="A255" s="40"/>
      <c r="B255" s="41"/>
      <c r="C255" s="42"/>
      <c r="D255" s="221" t="s">
        <v>125</v>
      </c>
      <c r="E255" s="42"/>
      <c r="F255" s="222" t="s">
        <v>419</v>
      </c>
      <c r="G255" s="42"/>
      <c r="H255" s="42"/>
      <c r="I255" s="223"/>
      <c r="J255" s="42"/>
      <c r="K255" s="42"/>
      <c r="L255" s="46"/>
      <c r="M255" s="271"/>
      <c r="N255" s="272"/>
      <c r="O255" s="273"/>
      <c r="P255" s="273"/>
      <c r="Q255" s="273"/>
      <c r="R255" s="273"/>
      <c r="S255" s="273"/>
      <c r="T255" s="274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125</v>
      </c>
      <c r="AU255" s="19" t="s">
        <v>83</v>
      </c>
    </row>
    <row r="256" s="2" customFormat="1" ht="6.96" customHeight="1">
      <c r="A256" s="40"/>
      <c r="B256" s="61"/>
      <c r="C256" s="62"/>
      <c r="D256" s="62"/>
      <c r="E256" s="62"/>
      <c r="F256" s="62"/>
      <c r="G256" s="62"/>
      <c r="H256" s="62"/>
      <c r="I256" s="62"/>
      <c r="J256" s="62"/>
      <c r="K256" s="62"/>
      <c r="L256" s="46"/>
      <c r="M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</row>
  </sheetData>
  <sheetProtection sheet="1" autoFilter="0" formatColumns="0" formatRows="0" objects="1" scenarios="1" spinCount="100000" saltValue="IHBxL14Lsn2gmRrdF7uLnKTyKAqvz/26K2gWbmMzao96UCaAWda9h+gNoAoejxdqeE/CB9LjHmHWoQcqs8qbMw==" hashValue="bIeJj2cvPhLajbB+zwaobpTv+a82yWP64LbHM7IHnocfDtmciKYKVoVE0IwOt8syl+wXjbzCNQ9ccaVORG9gAQ==" algorithmName="SHA-512" password="CC35"/>
  <autoFilter ref="C86:K25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3106121"/>
    <hyperlink ref="F97" r:id="rId2" display="https://podminky.urs.cz/item/CS_URS_2024_02/113107322"/>
    <hyperlink ref="F102" r:id="rId3" display="https://podminky.urs.cz/item/CS_URS_2024_02/113107341"/>
    <hyperlink ref="F105" r:id="rId4" display="https://podminky.urs.cz/item/CS_URS_2024_02/113202111"/>
    <hyperlink ref="F111" r:id="rId5" display="https://podminky.urs.cz/item/CS_URS_2024_02/121112003"/>
    <hyperlink ref="F118" r:id="rId6" display="https://podminky.urs.cz/item/CS_URS_2024_02/122211101"/>
    <hyperlink ref="F125" r:id="rId7" display="https://podminky.urs.cz/item/CS_URS_2024_02/129001101"/>
    <hyperlink ref="F127" r:id="rId8" display="https://podminky.urs.cz/item/CS_URS_2024_02/132212231"/>
    <hyperlink ref="F131" r:id="rId9" display="https://podminky.urs.cz/item/CS_URS_2024_02/162651112"/>
    <hyperlink ref="F133" r:id="rId10" display="https://podminky.urs.cz/item/CS_URS_2024_02/171201231"/>
    <hyperlink ref="F136" r:id="rId11" display="https://podminky.urs.cz/item/CS_URS_2024_02/171251201"/>
    <hyperlink ref="F138" r:id="rId12" display="https://podminky.urs.cz/item/CS_URS_2024_02/174111101"/>
    <hyperlink ref="F146" r:id="rId13" display="https://podminky.urs.cz/item/CS_URS_2024_02/181111111"/>
    <hyperlink ref="F153" r:id="rId14" display="https://podminky.urs.cz/item/CS_URS_2024_02/181311103"/>
    <hyperlink ref="F156" r:id="rId15" display="https://podminky.urs.cz/item/CS_URS_2024_02/181411131"/>
    <hyperlink ref="F161" r:id="rId16" display="https://podminky.urs.cz/item/CS_URS_2024_02/564871011"/>
    <hyperlink ref="F163" r:id="rId17" display="https://podminky.urs.cz/item/CS_URS_2024_02/564962111"/>
    <hyperlink ref="F165" r:id="rId18" display="https://podminky.urs.cz/item/CS_URS_2024_02/565145101"/>
    <hyperlink ref="F167" r:id="rId19" display="https://podminky.urs.cz/item/CS_URS_2024_02/573191111"/>
    <hyperlink ref="F169" r:id="rId20" display="https://podminky.urs.cz/item/CS_URS_2024_02/573231108"/>
    <hyperlink ref="F171" r:id="rId21" display="https://podminky.urs.cz/item/CS_URS_2024_02/577134211"/>
    <hyperlink ref="F174" r:id="rId22" display="https://podminky.urs.cz/item/CS_URS_2024_02/596212210"/>
    <hyperlink ref="F184" r:id="rId23" display="https://podminky.urs.cz/item/CS_URS_2024_02/912113112"/>
    <hyperlink ref="F187" r:id="rId24" display="https://podminky.urs.cz/item/CS_URS_2024_02/915211115"/>
    <hyperlink ref="F191" r:id="rId25" display="https://podminky.urs.cz/item/CS_URS_2024_02/916131213"/>
    <hyperlink ref="F200" r:id="rId26" display="https://podminky.urs.cz/item/CS_URS_2024_02/916231213"/>
    <hyperlink ref="F208" r:id="rId27" display="https://podminky.urs.cz/item/CS_URS_2024_02/919732211"/>
    <hyperlink ref="F210" r:id="rId28" display="https://podminky.urs.cz/item/CS_URS_2024_02/919735111"/>
    <hyperlink ref="F214" r:id="rId29" display="https://podminky.urs.cz/item/CS_URS_2024_02/938908421"/>
    <hyperlink ref="F220" r:id="rId30" display="https://podminky.urs.cz/item/CS_URS_2024_02/938909331"/>
    <hyperlink ref="F227" r:id="rId31" display="https://podminky.urs.cz/item/CS_URS_2024_02/997221571"/>
    <hyperlink ref="F229" r:id="rId32" display="https://podminky.urs.cz/item/CS_URS_2024_02/997221579"/>
    <hyperlink ref="F233" r:id="rId33" display="https://podminky.urs.cz/item/CS_URS_2024_02/997221861"/>
    <hyperlink ref="F238" r:id="rId34" display="https://podminky.urs.cz/item/CS_URS_2024_02/997221873"/>
    <hyperlink ref="F243" r:id="rId35" display="https://podminky.urs.cz/item/CS_URS_2024_02/997221875"/>
    <hyperlink ref="F246" r:id="rId36" display="https://podminky.urs.cz/item/CS_URS_2024_02/998223011"/>
    <hyperlink ref="F250" r:id="rId37" display="https://podminky.urs.cz/item/CS_URS_2024_02/460751112"/>
    <hyperlink ref="F255" r:id="rId38" display="https://podminky.urs.cz/item/CS_URS_2024_02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420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421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422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423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424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425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426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103</v>
      </c>
      <c r="D84" s="182" t="s">
        <v>58</v>
      </c>
      <c r="E84" s="182" t="s">
        <v>54</v>
      </c>
      <c r="F84" s="182" t="s">
        <v>55</v>
      </c>
      <c r="G84" s="182" t="s">
        <v>104</v>
      </c>
      <c r="H84" s="182" t="s">
        <v>105</v>
      </c>
      <c r="I84" s="182" t="s">
        <v>106</v>
      </c>
      <c r="J84" s="183" t="s">
        <v>92</v>
      </c>
      <c r="K84" s="184" t="s">
        <v>107</v>
      </c>
      <c r="L84" s="185"/>
      <c r="M84" s="94" t="s">
        <v>19</v>
      </c>
      <c r="N84" s="95" t="s">
        <v>43</v>
      </c>
      <c r="O84" s="95" t="s">
        <v>108</v>
      </c>
      <c r="P84" s="95" t="s">
        <v>109</v>
      </c>
      <c r="Q84" s="95" t="s">
        <v>110</v>
      </c>
      <c r="R84" s="95" t="s">
        <v>111</v>
      </c>
      <c r="S84" s="95" t="s">
        <v>112</v>
      </c>
      <c r="T84" s="96" t="s">
        <v>113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114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427</v>
      </c>
      <c r="F86" s="194" t="s">
        <v>428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152</v>
      </c>
      <c r="AT86" s="203" t="s">
        <v>72</v>
      </c>
      <c r="AU86" s="203" t="s">
        <v>73</v>
      </c>
      <c r="AY86" s="202" t="s">
        <v>117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429</v>
      </c>
      <c r="F87" s="205" t="s">
        <v>430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152</v>
      </c>
      <c r="AT87" s="203" t="s">
        <v>72</v>
      </c>
      <c r="AU87" s="203" t="s">
        <v>81</v>
      </c>
      <c r="AY87" s="202" t="s">
        <v>117</v>
      </c>
      <c r="BK87" s="204">
        <f>SUM(BK88:BK105)</f>
        <v>0</v>
      </c>
    </row>
    <row r="88" s="2" customFormat="1" ht="16.5" customHeight="1">
      <c r="A88" s="40"/>
      <c r="B88" s="41"/>
      <c r="C88" s="207" t="s">
        <v>81</v>
      </c>
      <c r="D88" s="207" t="s">
        <v>119</v>
      </c>
      <c r="E88" s="208" t="s">
        <v>431</v>
      </c>
      <c r="F88" s="209" t="s">
        <v>432</v>
      </c>
      <c r="G88" s="210" t="s">
        <v>433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434</v>
      </c>
      <c r="AT88" s="219" t="s">
        <v>119</v>
      </c>
      <c r="AU88" s="219" t="s">
        <v>83</v>
      </c>
      <c r="AY88" s="19" t="s">
        <v>117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434</v>
      </c>
      <c r="BM88" s="219" t="s">
        <v>435</v>
      </c>
    </row>
    <row r="89" s="2" customFormat="1">
      <c r="A89" s="40"/>
      <c r="B89" s="41"/>
      <c r="C89" s="42"/>
      <c r="D89" s="221" t="s">
        <v>125</v>
      </c>
      <c r="E89" s="42"/>
      <c r="F89" s="222" t="s">
        <v>436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125</v>
      </c>
      <c r="AU89" s="19" t="s">
        <v>83</v>
      </c>
    </row>
    <row r="90" s="2" customFormat="1">
      <c r="A90" s="40"/>
      <c r="B90" s="41"/>
      <c r="C90" s="42"/>
      <c r="D90" s="228" t="s">
        <v>157</v>
      </c>
      <c r="E90" s="42"/>
      <c r="F90" s="249" t="s">
        <v>437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157</v>
      </c>
      <c r="AU90" s="19" t="s">
        <v>83</v>
      </c>
    </row>
    <row r="91" s="2" customFormat="1" ht="16.5" customHeight="1">
      <c r="A91" s="40"/>
      <c r="B91" s="41"/>
      <c r="C91" s="207" t="s">
        <v>83</v>
      </c>
      <c r="D91" s="207" t="s">
        <v>119</v>
      </c>
      <c r="E91" s="208" t="s">
        <v>438</v>
      </c>
      <c r="F91" s="209" t="s">
        <v>439</v>
      </c>
      <c r="G91" s="210" t="s">
        <v>433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434</v>
      </c>
      <c r="AT91" s="219" t="s">
        <v>119</v>
      </c>
      <c r="AU91" s="219" t="s">
        <v>83</v>
      </c>
      <c r="AY91" s="19" t="s">
        <v>117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434</v>
      </c>
      <c r="BM91" s="219" t="s">
        <v>440</v>
      </c>
    </row>
    <row r="92" s="2" customFormat="1">
      <c r="A92" s="40"/>
      <c r="B92" s="41"/>
      <c r="C92" s="42"/>
      <c r="D92" s="221" t="s">
        <v>125</v>
      </c>
      <c r="E92" s="42"/>
      <c r="F92" s="222" t="s">
        <v>441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83</v>
      </c>
    </row>
    <row r="93" s="2" customFormat="1">
      <c r="A93" s="40"/>
      <c r="B93" s="41"/>
      <c r="C93" s="42"/>
      <c r="D93" s="228" t="s">
        <v>157</v>
      </c>
      <c r="E93" s="42"/>
      <c r="F93" s="249" t="s">
        <v>442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157</v>
      </c>
      <c r="AU93" s="19" t="s">
        <v>83</v>
      </c>
    </row>
    <row r="94" s="2" customFormat="1" ht="16.5" customHeight="1">
      <c r="A94" s="40"/>
      <c r="B94" s="41"/>
      <c r="C94" s="207" t="s">
        <v>138</v>
      </c>
      <c r="D94" s="207" t="s">
        <v>119</v>
      </c>
      <c r="E94" s="208" t="s">
        <v>443</v>
      </c>
      <c r="F94" s="209" t="s">
        <v>444</v>
      </c>
      <c r="G94" s="210" t="s">
        <v>433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434</v>
      </c>
      <c r="AT94" s="219" t="s">
        <v>119</v>
      </c>
      <c r="AU94" s="219" t="s">
        <v>83</v>
      </c>
      <c r="AY94" s="19" t="s">
        <v>117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434</v>
      </c>
      <c r="BM94" s="219" t="s">
        <v>445</v>
      </c>
    </row>
    <row r="95" s="2" customFormat="1">
      <c r="A95" s="40"/>
      <c r="B95" s="41"/>
      <c r="C95" s="42"/>
      <c r="D95" s="221" t="s">
        <v>125</v>
      </c>
      <c r="E95" s="42"/>
      <c r="F95" s="222" t="s">
        <v>446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125</v>
      </c>
      <c r="AU95" s="19" t="s">
        <v>83</v>
      </c>
    </row>
    <row r="96" s="2" customFormat="1">
      <c r="A96" s="40"/>
      <c r="B96" s="41"/>
      <c r="C96" s="42"/>
      <c r="D96" s="228" t="s">
        <v>157</v>
      </c>
      <c r="E96" s="42"/>
      <c r="F96" s="249" t="s">
        <v>447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157</v>
      </c>
      <c r="AU96" s="19" t="s">
        <v>83</v>
      </c>
    </row>
    <row r="97" s="2" customFormat="1" ht="16.5" customHeight="1">
      <c r="A97" s="40"/>
      <c r="B97" s="41"/>
      <c r="C97" s="207" t="s">
        <v>123</v>
      </c>
      <c r="D97" s="207" t="s">
        <v>119</v>
      </c>
      <c r="E97" s="208" t="s">
        <v>448</v>
      </c>
      <c r="F97" s="209" t="s">
        <v>449</v>
      </c>
      <c r="G97" s="210" t="s">
        <v>433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434</v>
      </c>
      <c r="AT97" s="219" t="s">
        <v>119</v>
      </c>
      <c r="AU97" s="219" t="s">
        <v>83</v>
      </c>
      <c r="AY97" s="19" t="s">
        <v>117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434</v>
      </c>
      <c r="BM97" s="219" t="s">
        <v>450</v>
      </c>
    </row>
    <row r="98" s="2" customFormat="1">
      <c r="A98" s="40"/>
      <c r="B98" s="41"/>
      <c r="C98" s="42"/>
      <c r="D98" s="221" t="s">
        <v>125</v>
      </c>
      <c r="E98" s="42"/>
      <c r="F98" s="222" t="s">
        <v>451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125</v>
      </c>
      <c r="AU98" s="19" t="s">
        <v>83</v>
      </c>
    </row>
    <row r="99" s="2" customFormat="1" ht="16.5" customHeight="1">
      <c r="A99" s="40"/>
      <c r="B99" s="41"/>
      <c r="C99" s="207" t="s">
        <v>152</v>
      </c>
      <c r="D99" s="207" t="s">
        <v>119</v>
      </c>
      <c r="E99" s="208" t="s">
        <v>452</v>
      </c>
      <c r="F99" s="209" t="s">
        <v>453</v>
      </c>
      <c r="G99" s="210" t="s">
        <v>433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434</v>
      </c>
      <c r="AT99" s="219" t="s">
        <v>119</v>
      </c>
      <c r="AU99" s="219" t="s">
        <v>83</v>
      </c>
      <c r="AY99" s="19" t="s">
        <v>117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434</v>
      </c>
      <c r="BM99" s="219" t="s">
        <v>454</v>
      </c>
    </row>
    <row r="100" s="2" customFormat="1">
      <c r="A100" s="40"/>
      <c r="B100" s="41"/>
      <c r="C100" s="42"/>
      <c r="D100" s="221" t="s">
        <v>125</v>
      </c>
      <c r="E100" s="42"/>
      <c r="F100" s="222" t="s">
        <v>455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125</v>
      </c>
      <c r="AU100" s="19" t="s">
        <v>83</v>
      </c>
    </row>
    <row r="101" s="2" customFormat="1" ht="16.5" customHeight="1">
      <c r="A101" s="40"/>
      <c r="B101" s="41"/>
      <c r="C101" s="207" t="s">
        <v>162</v>
      </c>
      <c r="D101" s="207" t="s">
        <v>119</v>
      </c>
      <c r="E101" s="208" t="s">
        <v>456</v>
      </c>
      <c r="F101" s="209" t="s">
        <v>457</v>
      </c>
      <c r="G101" s="210" t="s">
        <v>433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434</v>
      </c>
      <c r="AT101" s="219" t="s">
        <v>119</v>
      </c>
      <c r="AU101" s="219" t="s">
        <v>83</v>
      </c>
      <c r="AY101" s="19" t="s">
        <v>117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434</v>
      </c>
      <c r="BM101" s="219" t="s">
        <v>458</v>
      </c>
    </row>
    <row r="102" s="2" customFormat="1">
      <c r="A102" s="40"/>
      <c r="B102" s="41"/>
      <c r="C102" s="42"/>
      <c r="D102" s="221" t="s">
        <v>125</v>
      </c>
      <c r="E102" s="42"/>
      <c r="F102" s="222" t="s">
        <v>459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125</v>
      </c>
      <c r="AU102" s="19" t="s">
        <v>83</v>
      </c>
    </row>
    <row r="103" s="2" customFormat="1" ht="16.5" customHeight="1">
      <c r="A103" s="40"/>
      <c r="B103" s="41"/>
      <c r="C103" s="207" t="s">
        <v>172</v>
      </c>
      <c r="D103" s="207" t="s">
        <v>119</v>
      </c>
      <c r="E103" s="208" t="s">
        <v>460</v>
      </c>
      <c r="F103" s="209" t="s">
        <v>461</v>
      </c>
      <c r="G103" s="210" t="s">
        <v>433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434</v>
      </c>
      <c r="AT103" s="219" t="s">
        <v>119</v>
      </c>
      <c r="AU103" s="219" t="s">
        <v>83</v>
      </c>
      <c r="AY103" s="19" t="s">
        <v>117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434</v>
      </c>
      <c r="BM103" s="219" t="s">
        <v>462</v>
      </c>
    </row>
    <row r="104" s="2" customFormat="1">
      <c r="A104" s="40"/>
      <c r="B104" s="41"/>
      <c r="C104" s="42"/>
      <c r="D104" s="221" t="s">
        <v>125</v>
      </c>
      <c r="E104" s="42"/>
      <c r="F104" s="222" t="s">
        <v>463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125</v>
      </c>
      <c r="AU104" s="19" t="s">
        <v>83</v>
      </c>
    </row>
    <row r="105" s="2" customFormat="1">
      <c r="A105" s="40"/>
      <c r="B105" s="41"/>
      <c r="C105" s="42"/>
      <c r="D105" s="228" t="s">
        <v>157</v>
      </c>
      <c r="E105" s="42"/>
      <c r="F105" s="249" t="s">
        <v>464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157</v>
      </c>
      <c r="AU105" s="19" t="s">
        <v>83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465</v>
      </c>
      <c r="F106" s="205" t="s">
        <v>466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152</v>
      </c>
      <c r="AT106" s="203" t="s">
        <v>72</v>
      </c>
      <c r="AU106" s="203" t="s">
        <v>81</v>
      </c>
      <c r="AY106" s="202" t="s">
        <v>117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177</v>
      </c>
      <c r="D107" s="207" t="s">
        <v>119</v>
      </c>
      <c r="E107" s="208" t="s">
        <v>467</v>
      </c>
      <c r="F107" s="209" t="s">
        <v>466</v>
      </c>
      <c r="G107" s="210" t="s">
        <v>433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434</v>
      </c>
      <c r="AT107" s="219" t="s">
        <v>119</v>
      </c>
      <c r="AU107" s="219" t="s">
        <v>83</v>
      </c>
      <c r="AY107" s="19" t="s">
        <v>117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434</v>
      </c>
      <c r="BM107" s="219" t="s">
        <v>468</v>
      </c>
    </row>
    <row r="108" s="2" customFormat="1">
      <c r="A108" s="40"/>
      <c r="B108" s="41"/>
      <c r="C108" s="42"/>
      <c r="D108" s="221" t="s">
        <v>125</v>
      </c>
      <c r="E108" s="42"/>
      <c r="F108" s="222" t="s">
        <v>469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125</v>
      </c>
      <c r="AU108" s="19" t="s">
        <v>83</v>
      </c>
    </row>
    <row r="109" s="2" customFormat="1">
      <c r="A109" s="40"/>
      <c r="B109" s="41"/>
      <c r="C109" s="42"/>
      <c r="D109" s="228" t="s">
        <v>157</v>
      </c>
      <c r="E109" s="42"/>
      <c r="F109" s="249" t="s">
        <v>470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83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471</v>
      </c>
      <c r="F110" s="205" t="s">
        <v>472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152</v>
      </c>
      <c r="AT110" s="203" t="s">
        <v>72</v>
      </c>
      <c r="AU110" s="203" t="s">
        <v>81</v>
      </c>
      <c r="AY110" s="202" t="s">
        <v>117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184</v>
      </c>
      <c r="D111" s="207" t="s">
        <v>119</v>
      </c>
      <c r="E111" s="208" t="s">
        <v>473</v>
      </c>
      <c r="F111" s="209" t="s">
        <v>472</v>
      </c>
      <c r="G111" s="210" t="s">
        <v>433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434</v>
      </c>
      <c r="AT111" s="219" t="s">
        <v>119</v>
      </c>
      <c r="AU111" s="219" t="s">
        <v>83</v>
      </c>
      <c r="AY111" s="19" t="s">
        <v>117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434</v>
      </c>
      <c r="BM111" s="219" t="s">
        <v>474</v>
      </c>
    </row>
    <row r="112" s="2" customFormat="1">
      <c r="A112" s="40"/>
      <c r="B112" s="41"/>
      <c r="C112" s="42"/>
      <c r="D112" s="221" t="s">
        <v>125</v>
      </c>
      <c r="E112" s="42"/>
      <c r="F112" s="222" t="s">
        <v>475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125</v>
      </c>
      <c r="AU112" s="19" t="s">
        <v>83</v>
      </c>
    </row>
    <row r="113" s="2" customFormat="1">
      <c r="A113" s="40"/>
      <c r="B113" s="41"/>
      <c r="C113" s="42"/>
      <c r="D113" s="228" t="s">
        <v>157</v>
      </c>
      <c r="E113" s="42"/>
      <c r="F113" s="249" t="s">
        <v>476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157</v>
      </c>
      <c r="AU113" s="19" t="s">
        <v>83</v>
      </c>
    </row>
    <row r="114" s="2" customFormat="1" ht="16.5" customHeight="1">
      <c r="A114" s="40"/>
      <c r="B114" s="41"/>
      <c r="C114" s="207" t="s">
        <v>189</v>
      </c>
      <c r="D114" s="207" t="s">
        <v>119</v>
      </c>
      <c r="E114" s="208" t="s">
        <v>477</v>
      </c>
      <c r="F114" s="209" t="s">
        <v>478</v>
      </c>
      <c r="G114" s="210" t="s">
        <v>433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434</v>
      </c>
      <c r="AT114" s="219" t="s">
        <v>119</v>
      </c>
      <c r="AU114" s="219" t="s">
        <v>83</v>
      </c>
      <c r="AY114" s="19" t="s">
        <v>117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434</v>
      </c>
      <c r="BM114" s="219" t="s">
        <v>479</v>
      </c>
    </row>
    <row r="115" s="2" customFormat="1">
      <c r="A115" s="40"/>
      <c r="B115" s="41"/>
      <c r="C115" s="42"/>
      <c r="D115" s="221" t="s">
        <v>125</v>
      </c>
      <c r="E115" s="42"/>
      <c r="F115" s="222" t="s">
        <v>480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125</v>
      </c>
      <c r="AU115" s="19" t="s">
        <v>83</v>
      </c>
    </row>
    <row r="116" s="2" customFormat="1">
      <c r="A116" s="40"/>
      <c r="B116" s="41"/>
      <c r="C116" s="42"/>
      <c r="D116" s="228" t="s">
        <v>157</v>
      </c>
      <c r="E116" s="42"/>
      <c r="F116" s="249" t="s">
        <v>481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157</v>
      </c>
      <c r="AU116" s="19" t="s">
        <v>83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482</v>
      </c>
      <c r="F117" s="205" t="s">
        <v>483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152</v>
      </c>
      <c r="AT117" s="203" t="s">
        <v>72</v>
      </c>
      <c r="AU117" s="203" t="s">
        <v>81</v>
      </c>
      <c r="AY117" s="202" t="s">
        <v>117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196</v>
      </c>
      <c r="D118" s="207" t="s">
        <v>119</v>
      </c>
      <c r="E118" s="208" t="s">
        <v>484</v>
      </c>
      <c r="F118" s="209" t="s">
        <v>485</v>
      </c>
      <c r="G118" s="210" t="s">
        <v>433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434</v>
      </c>
      <c r="AT118" s="219" t="s">
        <v>119</v>
      </c>
      <c r="AU118" s="219" t="s">
        <v>83</v>
      </c>
      <c r="AY118" s="19" t="s">
        <v>117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434</v>
      </c>
      <c r="BM118" s="219" t="s">
        <v>486</v>
      </c>
    </row>
    <row r="119" s="2" customFormat="1">
      <c r="A119" s="40"/>
      <c r="B119" s="41"/>
      <c r="C119" s="42"/>
      <c r="D119" s="221" t="s">
        <v>125</v>
      </c>
      <c r="E119" s="42"/>
      <c r="F119" s="222" t="s">
        <v>487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125</v>
      </c>
      <c r="AU119" s="19" t="s">
        <v>83</v>
      </c>
    </row>
    <row r="120" s="2" customFormat="1">
      <c r="A120" s="40"/>
      <c r="B120" s="41"/>
      <c r="C120" s="42"/>
      <c r="D120" s="228" t="s">
        <v>157</v>
      </c>
      <c r="E120" s="42"/>
      <c r="F120" s="249" t="s">
        <v>488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157</v>
      </c>
      <c r="AU120" s="19" t="s">
        <v>83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489</v>
      </c>
      <c r="F121" s="205" t="s">
        <v>490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152</v>
      </c>
      <c r="AT121" s="203" t="s">
        <v>72</v>
      </c>
      <c r="AU121" s="203" t="s">
        <v>81</v>
      </c>
      <c r="AY121" s="202" t="s">
        <v>117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119</v>
      </c>
      <c r="E122" s="208" t="s">
        <v>491</v>
      </c>
      <c r="F122" s="209" t="s">
        <v>492</v>
      </c>
      <c r="G122" s="210" t="s">
        <v>433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123</v>
      </c>
      <c r="AT122" s="219" t="s">
        <v>119</v>
      </c>
      <c r="AU122" s="219" t="s">
        <v>83</v>
      </c>
      <c r="AY122" s="19" t="s">
        <v>117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123</v>
      </c>
      <c r="BM122" s="219" t="s">
        <v>493</v>
      </c>
    </row>
    <row r="123" s="2" customFormat="1">
      <c r="A123" s="40"/>
      <c r="B123" s="41"/>
      <c r="C123" s="42"/>
      <c r="D123" s="228" t="s">
        <v>157</v>
      </c>
      <c r="E123" s="42"/>
      <c r="F123" s="249" t="s">
        <v>494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157</v>
      </c>
      <c r="AU123" s="19" t="s">
        <v>83</v>
      </c>
    </row>
    <row r="124" s="2" customFormat="1" ht="24.15" customHeight="1">
      <c r="A124" s="40"/>
      <c r="B124" s="41"/>
      <c r="C124" s="207" t="s">
        <v>78</v>
      </c>
      <c r="D124" s="207" t="s">
        <v>119</v>
      </c>
      <c r="E124" s="208" t="s">
        <v>495</v>
      </c>
      <c r="F124" s="209" t="s">
        <v>496</v>
      </c>
      <c r="G124" s="210" t="s">
        <v>433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434</v>
      </c>
      <c r="AT124" s="219" t="s">
        <v>119</v>
      </c>
      <c r="AU124" s="219" t="s">
        <v>83</v>
      </c>
      <c r="AY124" s="19" t="s">
        <v>117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434</v>
      </c>
      <c r="BM124" s="219" t="s">
        <v>497</v>
      </c>
    </row>
    <row r="125" s="2" customFormat="1">
      <c r="A125" s="40"/>
      <c r="B125" s="41"/>
      <c r="C125" s="42"/>
      <c r="D125" s="228" t="s">
        <v>157</v>
      </c>
      <c r="E125" s="42"/>
      <c r="F125" s="249" t="s">
        <v>498</v>
      </c>
      <c r="G125" s="42"/>
      <c r="H125" s="42"/>
      <c r="I125" s="223"/>
      <c r="J125" s="42"/>
      <c r="K125" s="42"/>
      <c r="L125" s="46"/>
      <c r="M125" s="271"/>
      <c r="N125" s="272"/>
      <c r="O125" s="273"/>
      <c r="P125" s="273"/>
      <c r="Q125" s="273"/>
      <c r="R125" s="273"/>
      <c r="S125" s="273"/>
      <c r="T125" s="274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157</v>
      </c>
      <c r="AU125" s="19" t="s">
        <v>83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JFtlIuA2HSGRtV1otbbtpFPqWDW9FjTHajDwx8UkCuC76hcw+w+Vv7buItKyT7AcX0obYecCZC6vwYagxO77MQ==" hashValue="6rB9Und5uZDaH8xZtW1frf5wA+U+mKiqb90k5dqnMSuVEbueDdOfkeHvZ++oyiPTMb37epdSAX8rtJX+H10OHg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499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500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501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502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503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504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505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506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507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508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509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510</v>
      </c>
      <c r="F18" s="286" t="s">
        <v>511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80</v>
      </c>
      <c r="F19" s="286" t="s">
        <v>512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513</v>
      </c>
      <c r="F20" s="286" t="s">
        <v>514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84</v>
      </c>
      <c r="F21" s="286" t="s">
        <v>85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515</v>
      </c>
      <c r="F22" s="286" t="s">
        <v>516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517</v>
      </c>
      <c r="F23" s="286" t="s">
        <v>518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519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520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521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522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523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524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525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526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527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103</v>
      </c>
      <c r="F36" s="286"/>
      <c r="G36" s="286" t="s">
        <v>528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529</v>
      </c>
      <c r="F37" s="286"/>
      <c r="G37" s="286" t="s">
        <v>530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531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532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104</v>
      </c>
      <c r="F40" s="286"/>
      <c r="G40" s="286" t="s">
        <v>533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105</v>
      </c>
      <c r="F41" s="286"/>
      <c r="G41" s="286" t="s">
        <v>534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535</v>
      </c>
      <c r="F42" s="286"/>
      <c r="G42" s="286" t="s">
        <v>536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537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538</v>
      </c>
      <c r="F44" s="286"/>
      <c r="G44" s="286" t="s">
        <v>539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107</v>
      </c>
      <c r="F45" s="286"/>
      <c r="G45" s="286" t="s">
        <v>540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541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542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543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544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545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546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547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548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549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550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551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552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553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554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555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556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557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558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559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560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561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562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563</v>
      </c>
      <c r="D76" s="304"/>
      <c r="E76" s="304"/>
      <c r="F76" s="304" t="s">
        <v>564</v>
      </c>
      <c r="G76" s="305"/>
      <c r="H76" s="304" t="s">
        <v>55</v>
      </c>
      <c r="I76" s="304" t="s">
        <v>58</v>
      </c>
      <c r="J76" s="304" t="s">
        <v>565</v>
      </c>
      <c r="K76" s="303"/>
    </row>
    <row r="77" s="1" customFormat="1" ht="17.25" customHeight="1">
      <c r="B77" s="301"/>
      <c r="C77" s="306" t="s">
        <v>566</v>
      </c>
      <c r="D77" s="306"/>
      <c r="E77" s="306"/>
      <c r="F77" s="307" t="s">
        <v>567</v>
      </c>
      <c r="G77" s="308"/>
      <c r="H77" s="306"/>
      <c r="I77" s="306"/>
      <c r="J77" s="306" t="s">
        <v>568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569</v>
      </c>
      <c r="G79" s="313"/>
      <c r="H79" s="289" t="s">
        <v>570</v>
      </c>
      <c r="I79" s="289" t="s">
        <v>571</v>
      </c>
      <c r="J79" s="289">
        <v>20</v>
      </c>
      <c r="K79" s="303"/>
    </row>
    <row r="80" s="1" customFormat="1" ht="15" customHeight="1">
      <c r="B80" s="301"/>
      <c r="C80" s="289" t="s">
        <v>572</v>
      </c>
      <c r="D80" s="289"/>
      <c r="E80" s="289"/>
      <c r="F80" s="312" t="s">
        <v>569</v>
      </c>
      <c r="G80" s="313"/>
      <c r="H80" s="289" t="s">
        <v>573</v>
      </c>
      <c r="I80" s="289" t="s">
        <v>571</v>
      </c>
      <c r="J80" s="289">
        <v>120</v>
      </c>
      <c r="K80" s="303"/>
    </row>
    <row r="81" s="1" customFormat="1" ht="15" customHeight="1">
      <c r="B81" s="314"/>
      <c r="C81" s="289" t="s">
        <v>574</v>
      </c>
      <c r="D81" s="289"/>
      <c r="E81" s="289"/>
      <c r="F81" s="312" t="s">
        <v>575</v>
      </c>
      <c r="G81" s="313"/>
      <c r="H81" s="289" t="s">
        <v>576</v>
      </c>
      <c r="I81" s="289" t="s">
        <v>571</v>
      </c>
      <c r="J81" s="289">
        <v>50</v>
      </c>
      <c r="K81" s="303"/>
    </row>
    <row r="82" s="1" customFormat="1" ht="15" customHeight="1">
      <c r="B82" s="314"/>
      <c r="C82" s="289" t="s">
        <v>577</v>
      </c>
      <c r="D82" s="289"/>
      <c r="E82" s="289"/>
      <c r="F82" s="312" t="s">
        <v>569</v>
      </c>
      <c r="G82" s="313"/>
      <c r="H82" s="289" t="s">
        <v>578</v>
      </c>
      <c r="I82" s="289" t="s">
        <v>579</v>
      </c>
      <c r="J82" s="289"/>
      <c r="K82" s="303"/>
    </row>
    <row r="83" s="1" customFormat="1" ht="15" customHeight="1">
      <c r="B83" s="314"/>
      <c r="C83" s="315" t="s">
        <v>580</v>
      </c>
      <c r="D83" s="315"/>
      <c r="E83" s="315"/>
      <c r="F83" s="316" t="s">
        <v>575</v>
      </c>
      <c r="G83" s="315"/>
      <c r="H83" s="315" t="s">
        <v>581</v>
      </c>
      <c r="I83" s="315" t="s">
        <v>571</v>
      </c>
      <c r="J83" s="315">
        <v>15</v>
      </c>
      <c r="K83" s="303"/>
    </row>
    <row r="84" s="1" customFormat="1" ht="15" customHeight="1">
      <c r="B84" s="314"/>
      <c r="C84" s="315" t="s">
        <v>582</v>
      </c>
      <c r="D84" s="315"/>
      <c r="E84" s="315"/>
      <c r="F84" s="316" t="s">
        <v>575</v>
      </c>
      <c r="G84" s="315"/>
      <c r="H84" s="315" t="s">
        <v>583</v>
      </c>
      <c r="I84" s="315" t="s">
        <v>571</v>
      </c>
      <c r="J84" s="315">
        <v>15</v>
      </c>
      <c r="K84" s="303"/>
    </row>
    <row r="85" s="1" customFormat="1" ht="15" customHeight="1">
      <c r="B85" s="314"/>
      <c r="C85" s="315" t="s">
        <v>584</v>
      </c>
      <c r="D85" s="315"/>
      <c r="E85" s="315"/>
      <c r="F85" s="316" t="s">
        <v>575</v>
      </c>
      <c r="G85" s="315"/>
      <c r="H85" s="315" t="s">
        <v>585</v>
      </c>
      <c r="I85" s="315" t="s">
        <v>571</v>
      </c>
      <c r="J85" s="315">
        <v>20</v>
      </c>
      <c r="K85" s="303"/>
    </row>
    <row r="86" s="1" customFormat="1" ht="15" customHeight="1">
      <c r="B86" s="314"/>
      <c r="C86" s="315" t="s">
        <v>586</v>
      </c>
      <c r="D86" s="315"/>
      <c r="E86" s="315"/>
      <c r="F86" s="316" t="s">
        <v>575</v>
      </c>
      <c r="G86" s="315"/>
      <c r="H86" s="315" t="s">
        <v>587</v>
      </c>
      <c r="I86" s="315" t="s">
        <v>571</v>
      </c>
      <c r="J86" s="315">
        <v>20</v>
      </c>
      <c r="K86" s="303"/>
    </row>
    <row r="87" s="1" customFormat="1" ht="15" customHeight="1">
      <c r="B87" s="314"/>
      <c r="C87" s="289" t="s">
        <v>588</v>
      </c>
      <c r="D87" s="289"/>
      <c r="E87" s="289"/>
      <c r="F87" s="312" t="s">
        <v>575</v>
      </c>
      <c r="G87" s="313"/>
      <c r="H87" s="289" t="s">
        <v>589</v>
      </c>
      <c r="I87" s="289" t="s">
        <v>571</v>
      </c>
      <c r="J87" s="289">
        <v>50</v>
      </c>
      <c r="K87" s="303"/>
    </row>
    <row r="88" s="1" customFormat="1" ht="15" customHeight="1">
      <c r="B88" s="314"/>
      <c r="C88" s="289" t="s">
        <v>590</v>
      </c>
      <c r="D88" s="289"/>
      <c r="E88" s="289"/>
      <c r="F88" s="312" t="s">
        <v>575</v>
      </c>
      <c r="G88" s="313"/>
      <c r="H88" s="289" t="s">
        <v>591</v>
      </c>
      <c r="I88" s="289" t="s">
        <v>571</v>
      </c>
      <c r="J88" s="289">
        <v>20</v>
      </c>
      <c r="K88" s="303"/>
    </row>
    <row r="89" s="1" customFormat="1" ht="15" customHeight="1">
      <c r="B89" s="314"/>
      <c r="C89" s="289" t="s">
        <v>592</v>
      </c>
      <c r="D89" s="289"/>
      <c r="E89" s="289"/>
      <c r="F89" s="312" t="s">
        <v>575</v>
      </c>
      <c r="G89" s="313"/>
      <c r="H89" s="289" t="s">
        <v>593</v>
      </c>
      <c r="I89" s="289" t="s">
        <v>571</v>
      </c>
      <c r="J89" s="289">
        <v>20</v>
      </c>
      <c r="K89" s="303"/>
    </row>
    <row r="90" s="1" customFormat="1" ht="15" customHeight="1">
      <c r="B90" s="314"/>
      <c r="C90" s="289" t="s">
        <v>594</v>
      </c>
      <c r="D90" s="289"/>
      <c r="E90" s="289"/>
      <c r="F90" s="312" t="s">
        <v>575</v>
      </c>
      <c r="G90" s="313"/>
      <c r="H90" s="289" t="s">
        <v>595</v>
      </c>
      <c r="I90" s="289" t="s">
        <v>571</v>
      </c>
      <c r="J90" s="289">
        <v>50</v>
      </c>
      <c r="K90" s="303"/>
    </row>
    <row r="91" s="1" customFormat="1" ht="15" customHeight="1">
      <c r="B91" s="314"/>
      <c r="C91" s="289" t="s">
        <v>596</v>
      </c>
      <c r="D91" s="289"/>
      <c r="E91" s="289"/>
      <c r="F91" s="312" t="s">
        <v>575</v>
      </c>
      <c r="G91" s="313"/>
      <c r="H91" s="289" t="s">
        <v>596</v>
      </c>
      <c r="I91" s="289" t="s">
        <v>571</v>
      </c>
      <c r="J91" s="289">
        <v>50</v>
      </c>
      <c r="K91" s="303"/>
    </row>
    <row r="92" s="1" customFormat="1" ht="15" customHeight="1">
      <c r="B92" s="314"/>
      <c r="C92" s="289" t="s">
        <v>597</v>
      </c>
      <c r="D92" s="289"/>
      <c r="E92" s="289"/>
      <c r="F92" s="312" t="s">
        <v>575</v>
      </c>
      <c r="G92" s="313"/>
      <c r="H92" s="289" t="s">
        <v>598</v>
      </c>
      <c r="I92" s="289" t="s">
        <v>571</v>
      </c>
      <c r="J92" s="289">
        <v>255</v>
      </c>
      <c r="K92" s="303"/>
    </row>
    <row r="93" s="1" customFormat="1" ht="15" customHeight="1">
      <c r="B93" s="314"/>
      <c r="C93" s="289" t="s">
        <v>599</v>
      </c>
      <c r="D93" s="289"/>
      <c r="E93" s="289"/>
      <c r="F93" s="312" t="s">
        <v>569</v>
      </c>
      <c r="G93" s="313"/>
      <c r="H93" s="289" t="s">
        <v>600</v>
      </c>
      <c r="I93" s="289" t="s">
        <v>601</v>
      </c>
      <c r="J93" s="289"/>
      <c r="K93" s="303"/>
    </row>
    <row r="94" s="1" customFormat="1" ht="15" customHeight="1">
      <c r="B94" s="314"/>
      <c r="C94" s="289" t="s">
        <v>602</v>
      </c>
      <c r="D94" s="289"/>
      <c r="E94" s="289"/>
      <c r="F94" s="312" t="s">
        <v>569</v>
      </c>
      <c r="G94" s="313"/>
      <c r="H94" s="289" t="s">
        <v>603</v>
      </c>
      <c r="I94" s="289" t="s">
        <v>604</v>
      </c>
      <c r="J94" s="289"/>
      <c r="K94" s="303"/>
    </row>
    <row r="95" s="1" customFormat="1" ht="15" customHeight="1">
      <c r="B95" s="314"/>
      <c r="C95" s="289" t="s">
        <v>605</v>
      </c>
      <c r="D95" s="289"/>
      <c r="E95" s="289"/>
      <c r="F95" s="312" t="s">
        <v>569</v>
      </c>
      <c r="G95" s="313"/>
      <c r="H95" s="289" t="s">
        <v>605</v>
      </c>
      <c r="I95" s="289" t="s">
        <v>604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569</v>
      </c>
      <c r="G96" s="313"/>
      <c r="H96" s="289" t="s">
        <v>606</v>
      </c>
      <c r="I96" s="289" t="s">
        <v>604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569</v>
      </c>
      <c r="G97" s="313"/>
      <c r="H97" s="289" t="s">
        <v>607</v>
      </c>
      <c r="I97" s="289" t="s">
        <v>604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608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563</v>
      </c>
      <c r="D103" s="304"/>
      <c r="E103" s="304"/>
      <c r="F103" s="304" t="s">
        <v>564</v>
      </c>
      <c r="G103" s="305"/>
      <c r="H103" s="304" t="s">
        <v>55</v>
      </c>
      <c r="I103" s="304" t="s">
        <v>58</v>
      </c>
      <c r="J103" s="304" t="s">
        <v>565</v>
      </c>
      <c r="K103" s="303"/>
    </row>
    <row r="104" s="1" customFormat="1" ht="17.25" customHeight="1">
      <c r="B104" s="301"/>
      <c r="C104" s="306" t="s">
        <v>566</v>
      </c>
      <c r="D104" s="306"/>
      <c r="E104" s="306"/>
      <c r="F104" s="307" t="s">
        <v>567</v>
      </c>
      <c r="G104" s="308"/>
      <c r="H104" s="306"/>
      <c r="I104" s="306"/>
      <c r="J104" s="306" t="s">
        <v>568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569</v>
      </c>
      <c r="G106" s="289"/>
      <c r="H106" s="289" t="s">
        <v>609</v>
      </c>
      <c r="I106" s="289" t="s">
        <v>571</v>
      </c>
      <c r="J106" s="289">
        <v>20</v>
      </c>
      <c r="K106" s="303"/>
    </row>
    <row r="107" s="1" customFormat="1" ht="15" customHeight="1">
      <c r="B107" s="301"/>
      <c r="C107" s="289" t="s">
        <v>572</v>
      </c>
      <c r="D107" s="289"/>
      <c r="E107" s="289"/>
      <c r="F107" s="312" t="s">
        <v>569</v>
      </c>
      <c r="G107" s="289"/>
      <c r="H107" s="289" t="s">
        <v>609</v>
      </c>
      <c r="I107" s="289" t="s">
        <v>571</v>
      </c>
      <c r="J107" s="289">
        <v>120</v>
      </c>
      <c r="K107" s="303"/>
    </row>
    <row r="108" s="1" customFormat="1" ht="15" customHeight="1">
      <c r="B108" s="314"/>
      <c r="C108" s="289" t="s">
        <v>574</v>
      </c>
      <c r="D108" s="289"/>
      <c r="E108" s="289"/>
      <c r="F108" s="312" t="s">
        <v>575</v>
      </c>
      <c r="G108" s="289"/>
      <c r="H108" s="289" t="s">
        <v>609</v>
      </c>
      <c r="I108" s="289" t="s">
        <v>571</v>
      </c>
      <c r="J108" s="289">
        <v>50</v>
      </c>
      <c r="K108" s="303"/>
    </row>
    <row r="109" s="1" customFormat="1" ht="15" customHeight="1">
      <c r="B109" s="314"/>
      <c r="C109" s="289" t="s">
        <v>577</v>
      </c>
      <c r="D109" s="289"/>
      <c r="E109" s="289"/>
      <c r="F109" s="312" t="s">
        <v>569</v>
      </c>
      <c r="G109" s="289"/>
      <c r="H109" s="289" t="s">
        <v>609</v>
      </c>
      <c r="I109" s="289" t="s">
        <v>579</v>
      </c>
      <c r="J109" s="289"/>
      <c r="K109" s="303"/>
    </row>
    <row r="110" s="1" customFormat="1" ht="15" customHeight="1">
      <c r="B110" s="314"/>
      <c r="C110" s="289" t="s">
        <v>588</v>
      </c>
      <c r="D110" s="289"/>
      <c r="E110" s="289"/>
      <c r="F110" s="312" t="s">
        <v>575</v>
      </c>
      <c r="G110" s="289"/>
      <c r="H110" s="289" t="s">
        <v>609</v>
      </c>
      <c r="I110" s="289" t="s">
        <v>571</v>
      </c>
      <c r="J110" s="289">
        <v>50</v>
      </c>
      <c r="K110" s="303"/>
    </row>
    <row r="111" s="1" customFormat="1" ht="15" customHeight="1">
      <c r="B111" s="314"/>
      <c r="C111" s="289" t="s">
        <v>596</v>
      </c>
      <c r="D111" s="289"/>
      <c r="E111" s="289"/>
      <c r="F111" s="312" t="s">
        <v>575</v>
      </c>
      <c r="G111" s="289"/>
      <c r="H111" s="289" t="s">
        <v>609</v>
      </c>
      <c r="I111" s="289" t="s">
        <v>571</v>
      </c>
      <c r="J111" s="289">
        <v>50</v>
      </c>
      <c r="K111" s="303"/>
    </row>
    <row r="112" s="1" customFormat="1" ht="15" customHeight="1">
      <c r="B112" s="314"/>
      <c r="C112" s="289" t="s">
        <v>594</v>
      </c>
      <c r="D112" s="289"/>
      <c r="E112" s="289"/>
      <c r="F112" s="312" t="s">
        <v>575</v>
      </c>
      <c r="G112" s="289"/>
      <c r="H112" s="289" t="s">
        <v>609</v>
      </c>
      <c r="I112" s="289" t="s">
        <v>571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569</v>
      </c>
      <c r="G113" s="289"/>
      <c r="H113" s="289" t="s">
        <v>610</v>
      </c>
      <c r="I113" s="289" t="s">
        <v>571</v>
      </c>
      <c r="J113" s="289">
        <v>20</v>
      </c>
      <c r="K113" s="303"/>
    </row>
    <row r="114" s="1" customFormat="1" ht="15" customHeight="1">
      <c r="B114" s="314"/>
      <c r="C114" s="289" t="s">
        <v>611</v>
      </c>
      <c r="D114" s="289"/>
      <c r="E114" s="289"/>
      <c r="F114" s="312" t="s">
        <v>569</v>
      </c>
      <c r="G114" s="289"/>
      <c r="H114" s="289" t="s">
        <v>612</v>
      </c>
      <c r="I114" s="289" t="s">
        <v>571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569</v>
      </c>
      <c r="G115" s="289"/>
      <c r="H115" s="289" t="s">
        <v>613</v>
      </c>
      <c r="I115" s="289" t="s">
        <v>604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569</v>
      </c>
      <c r="G116" s="289"/>
      <c r="H116" s="289" t="s">
        <v>614</v>
      </c>
      <c r="I116" s="289" t="s">
        <v>604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569</v>
      </c>
      <c r="G117" s="289"/>
      <c r="H117" s="289" t="s">
        <v>615</v>
      </c>
      <c r="I117" s="289" t="s">
        <v>616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617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563</v>
      </c>
      <c r="D123" s="304"/>
      <c r="E123" s="304"/>
      <c r="F123" s="304" t="s">
        <v>564</v>
      </c>
      <c r="G123" s="305"/>
      <c r="H123" s="304" t="s">
        <v>55</v>
      </c>
      <c r="I123" s="304" t="s">
        <v>58</v>
      </c>
      <c r="J123" s="304" t="s">
        <v>565</v>
      </c>
      <c r="K123" s="333"/>
    </row>
    <row r="124" s="1" customFormat="1" ht="17.25" customHeight="1">
      <c r="B124" s="332"/>
      <c r="C124" s="306" t="s">
        <v>566</v>
      </c>
      <c r="D124" s="306"/>
      <c r="E124" s="306"/>
      <c r="F124" s="307" t="s">
        <v>567</v>
      </c>
      <c r="G124" s="308"/>
      <c r="H124" s="306"/>
      <c r="I124" s="306"/>
      <c r="J124" s="306" t="s">
        <v>568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572</v>
      </c>
      <c r="D126" s="311"/>
      <c r="E126" s="311"/>
      <c r="F126" s="312" t="s">
        <v>569</v>
      </c>
      <c r="G126" s="289"/>
      <c r="H126" s="289" t="s">
        <v>609</v>
      </c>
      <c r="I126" s="289" t="s">
        <v>571</v>
      </c>
      <c r="J126" s="289">
        <v>120</v>
      </c>
      <c r="K126" s="337"/>
    </row>
    <row r="127" s="1" customFormat="1" ht="15" customHeight="1">
      <c r="B127" s="334"/>
      <c r="C127" s="289" t="s">
        <v>618</v>
      </c>
      <c r="D127" s="289"/>
      <c r="E127" s="289"/>
      <c r="F127" s="312" t="s">
        <v>569</v>
      </c>
      <c r="G127" s="289"/>
      <c r="H127" s="289" t="s">
        <v>619</v>
      </c>
      <c r="I127" s="289" t="s">
        <v>571</v>
      </c>
      <c r="J127" s="289" t="s">
        <v>620</v>
      </c>
      <c r="K127" s="337"/>
    </row>
    <row r="128" s="1" customFormat="1" ht="15" customHeight="1">
      <c r="B128" s="334"/>
      <c r="C128" s="289" t="s">
        <v>517</v>
      </c>
      <c r="D128" s="289"/>
      <c r="E128" s="289"/>
      <c r="F128" s="312" t="s">
        <v>569</v>
      </c>
      <c r="G128" s="289"/>
      <c r="H128" s="289" t="s">
        <v>621</v>
      </c>
      <c r="I128" s="289" t="s">
        <v>571</v>
      </c>
      <c r="J128" s="289" t="s">
        <v>620</v>
      </c>
      <c r="K128" s="337"/>
    </row>
    <row r="129" s="1" customFormat="1" ht="15" customHeight="1">
      <c r="B129" s="334"/>
      <c r="C129" s="289" t="s">
        <v>580</v>
      </c>
      <c r="D129" s="289"/>
      <c r="E129" s="289"/>
      <c r="F129" s="312" t="s">
        <v>575</v>
      </c>
      <c r="G129" s="289"/>
      <c r="H129" s="289" t="s">
        <v>581</v>
      </c>
      <c r="I129" s="289" t="s">
        <v>571</v>
      </c>
      <c r="J129" s="289">
        <v>15</v>
      </c>
      <c r="K129" s="337"/>
    </row>
    <row r="130" s="1" customFormat="1" ht="15" customHeight="1">
      <c r="B130" s="334"/>
      <c r="C130" s="315" t="s">
        <v>582</v>
      </c>
      <c r="D130" s="315"/>
      <c r="E130" s="315"/>
      <c r="F130" s="316" t="s">
        <v>575</v>
      </c>
      <c r="G130" s="315"/>
      <c r="H130" s="315" t="s">
        <v>583</v>
      </c>
      <c r="I130" s="315" t="s">
        <v>571</v>
      </c>
      <c r="J130" s="315">
        <v>15</v>
      </c>
      <c r="K130" s="337"/>
    </row>
    <row r="131" s="1" customFormat="1" ht="15" customHeight="1">
      <c r="B131" s="334"/>
      <c r="C131" s="315" t="s">
        <v>584</v>
      </c>
      <c r="D131" s="315"/>
      <c r="E131" s="315"/>
      <c r="F131" s="316" t="s">
        <v>575</v>
      </c>
      <c r="G131" s="315"/>
      <c r="H131" s="315" t="s">
        <v>585</v>
      </c>
      <c r="I131" s="315" t="s">
        <v>571</v>
      </c>
      <c r="J131" s="315">
        <v>20</v>
      </c>
      <c r="K131" s="337"/>
    </row>
    <row r="132" s="1" customFormat="1" ht="15" customHeight="1">
      <c r="B132" s="334"/>
      <c r="C132" s="315" t="s">
        <v>586</v>
      </c>
      <c r="D132" s="315"/>
      <c r="E132" s="315"/>
      <c r="F132" s="316" t="s">
        <v>575</v>
      </c>
      <c r="G132" s="315"/>
      <c r="H132" s="315" t="s">
        <v>587</v>
      </c>
      <c r="I132" s="315" t="s">
        <v>571</v>
      </c>
      <c r="J132" s="315">
        <v>20</v>
      </c>
      <c r="K132" s="337"/>
    </row>
    <row r="133" s="1" customFormat="1" ht="15" customHeight="1">
      <c r="B133" s="334"/>
      <c r="C133" s="289" t="s">
        <v>574</v>
      </c>
      <c r="D133" s="289"/>
      <c r="E133" s="289"/>
      <c r="F133" s="312" t="s">
        <v>575</v>
      </c>
      <c r="G133" s="289"/>
      <c r="H133" s="289" t="s">
        <v>609</v>
      </c>
      <c r="I133" s="289" t="s">
        <v>571</v>
      </c>
      <c r="J133" s="289">
        <v>50</v>
      </c>
      <c r="K133" s="337"/>
    </row>
    <row r="134" s="1" customFormat="1" ht="15" customHeight="1">
      <c r="B134" s="334"/>
      <c r="C134" s="289" t="s">
        <v>588</v>
      </c>
      <c r="D134" s="289"/>
      <c r="E134" s="289"/>
      <c r="F134" s="312" t="s">
        <v>575</v>
      </c>
      <c r="G134" s="289"/>
      <c r="H134" s="289" t="s">
        <v>609</v>
      </c>
      <c r="I134" s="289" t="s">
        <v>571</v>
      </c>
      <c r="J134" s="289">
        <v>50</v>
      </c>
      <c r="K134" s="337"/>
    </row>
    <row r="135" s="1" customFormat="1" ht="15" customHeight="1">
      <c r="B135" s="334"/>
      <c r="C135" s="289" t="s">
        <v>594</v>
      </c>
      <c r="D135" s="289"/>
      <c r="E135" s="289"/>
      <c r="F135" s="312" t="s">
        <v>575</v>
      </c>
      <c r="G135" s="289"/>
      <c r="H135" s="289" t="s">
        <v>609</v>
      </c>
      <c r="I135" s="289" t="s">
        <v>571</v>
      </c>
      <c r="J135" s="289">
        <v>50</v>
      </c>
      <c r="K135" s="337"/>
    </row>
    <row r="136" s="1" customFormat="1" ht="15" customHeight="1">
      <c r="B136" s="334"/>
      <c r="C136" s="289" t="s">
        <v>596</v>
      </c>
      <c r="D136" s="289"/>
      <c r="E136" s="289"/>
      <c r="F136" s="312" t="s">
        <v>575</v>
      </c>
      <c r="G136" s="289"/>
      <c r="H136" s="289" t="s">
        <v>609</v>
      </c>
      <c r="I136" s="289" t="s">
        <v>571</v>
      </c>
      <c r="J136" s="289">
        <v>50</v>
      </c>
      <c r="K136" s="337"/>
    </row>
    <row r="137" s="1" customFormat="1" ht="15" customHeight="1">
      <c r="B137" s="334"/>
      <c r="C137" s="289" t="s">
        <v>597</v>
      </c>
      <c r="D137" s="289"/>
      <c r="E137" s="289"/>
      <c r="F137" s="312" t="s">
        <v>575</v>
      </c>
      <c r="G137" s="289"/>
      <c r="H137" s="289" t="s">
        <v>622</v>
      </c>
      <c r="I137" s="289" t="s">
        <v>571</v>
      </c>
      <c r="J137" s="289">
        <v>255</v>
      </c>
      <c r="K137" s="337"/>
    </row>
    <row r="138" s="1" customFormat="1" ht="15" customHeight="1">
      <c r="B138" s="334"/>
      <c r="C138" s="289" t="s">
        <v>599</v>
      </c>
      <c r="D138" s="289"/>
      <c r="E138" s="289"/>
      <c r="F138" s="312" t="s">
        <v>569</v>
      </c>
      <c r="G138" s="289"/>
      <c r="H138" s="289" t="s">
        <v>623</v>
      </c>
      <c r="I138" s="289" t="s">
        <v>601</v>
      </c>
      <c r="J138" s="289"/>
      <c r="K138" s="337"/>
    </row>
    <row r="139" s="1" customFormat="1" ht="15" customHeight="1">
      <c r="B139" s="334"/>
      <c r="C139" s="289" t="s">
        <v>602</v>
      </c>
      <c r="D139" s="289"/>
      <c r="E139" s="289"/>
      <c r="F139" s="312" t="s">
        <v>569</v>
      </c>
      <c r="G139" s="289"/>
      <c r="H139" s="289" t="s">
        <v>624</v>
      </c>
      <c r="I139" s="289" t="s">
        <v>604</v>
      </c>
      <c r="J139" s="289"/>
      <c r="K139" s="337"/>
    </row>
    <row r="140" s="1" customFormat="1" ht="15" customHeight="1">
      <c r="B140" s="334"/>
      <c r="C140" s="289" t="s">
        <v>605</v>
      </c>
      <c r="D140" s="289"/>
      <c r="E140" s="289"/>
      <c r="F140" s="312" t="s">
        <v>569</v>
      </c>
      <c r="G140" s="289"/>
      <c r="H140" s="289" t="s">
        <v>605</v>
      </c>
      <c r="I140" s="289" t="s">
        <v>604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569</v>
      </c>
      <c r="G141" s="289"/>
      <c r="H141" s="289" t="s">
        <v>625</v>
      </c>
      <c r="I141" s="289" t="s">
        <v>604</v>
      </c>
      <c r="J141" s="289"/>
      <c r="K141" s="337"/>
    </row>
    <row r="142" s="1" customFormat="1" ht="15" customHeight="1">
      <c r="B142" s="334"/>
      <c r="C142" s="289" t="s">
        <v>626</v>
      </c>
      <c r="D142" s="289"/>
      <c r="E142" s="289"/>
      <c r="F142" s="312" t="s">
        <v>569</v>
      </c>
      <c r="G142" s="289"/>
      <c r="H142" s="289" t="s">
        <v>627</v>
      </c>
      <c r="I142" s="289" t="s">
        <v>604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628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563</v>
      </c>
      <c r="D148" s="304"/>
      <c r="E148" s="304"/>
      <c r="F148" s="304" t="s">
        <v>564</v>
      </c>
      <c r="G148" s="305"/>
      <c r="H148" s="304" t="s">
        <v>55</v>
      </c>
      <c r="I148" s="304" t="s">
        <v>58</v>
      </c>
      <c r="J148" s="304" t="s">
        <v>565</v>
      </c>
      <c r="K148" s="303"/>
    </row>
    <row r="149" s="1" customFormat="1" ht="17.25" customHeight="1">
      <c r="B149" s="301"/>
      <c r="C149" s="306" t="s">
        <v>566</v>
      </c>
      <c r="D149" s="306"/>
      <c r="E149" s="306"/>
      <c r="F149" s="307" t="s">
        <v>567</v>
      </c>
      <c r="G149" s="308"/>
      <c r="H149" s="306"/>
      <c r="I149" s="306"/>
      <c r="J149" s="306" t="s">
        <v>568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572</v>
      </c>
      <c r="D151" s="289"/>
      <c r="E151" s="289"/>
      <c r="F151" s="342" t="s">
        <v>569</v>
      </c>
      <c r="G151" s="289"/>
      <c r="H151" s="341" t="s">
        <v>609</v>
      </c>
      <c r="I151" s="341" t="s">
        <v>571</v>
      </c>
      <c r="J151" s="341">
        <v>120</v>
      </c>
      <c r="K151" s="337"/>
    </row>
    <row r="152" s="1" customFormat="1" ht="15" customHeight="1">
      <c r="B152" s="314"/>
      <c r="C152" s="341" t="s">
        <v>618</v>
      </c>
      <c r="D152" s="289"/>
      <c r="E152" s="289"/>
      <c r="F152" s="342" t="s">
        <v>569</v>
      </c>
      <c r="G152" s="289"/>
      <c r="H152" s="341" t="s">
        <v>629</v>
      </c>
      <c r="I152" s="341" t="s">
        <v>571</v>
      </c>
      <c r="J152" s="341" t="s">
        <v>620</v>
      </c>
      <c r="K152" s="337"/>
    </row>
    <row r="153" s="1" customFormat="1" ht="15" customHeight="1">
      <c r="B153" s="314"/>
      <c r="C153" s="341" t="s">
        <v>517</v>
      </c>
      <c r="D153" s="289"/>
      <c r="E153" s="289"/>
      <c r="F153" s="342" t="s">
        <v>569</v>
      </c>
      <c r="G153" s="289"/>
      <c r="H153" s="341" t="s">
        <v>630</v>
      </c>
      <c r="I153" s="341" t="s">
        <v>571</v>
      </c>
      <c r="J153" s="341" t="s">
        <v>620</v>
      </c>
      <c r="K153" s="337"/>
    </row>
    <row r="154" s="1" customFormat="1" ht="15" customHeight="1">
      <c r="B154" s="314"/>
      <c r="C154" s="341" t="s">
        <v>574</v>
      </c>
      <c r="D154" s="289"/>
      <c r="E154" s="289"/>
      <c r="F154" s="342" t="s">
        <v>575</v>
      </c>
      <c r="G154" s="289"/>
      <c r="H154" s="341" t="s">
        <v>609</v>
      </c>
      <c r="I154" s="341" t="s">
        <v>571</v>
      </c>
      <c r="J154" s="341">
        <v>50</v>
      </c>
      <c r="K154" s="337"/>
    </row>
    <row r="155" s="1" customFormat="1" ht="15" customHeight="1">
      <c r="B155" s="314"/>
      <c r="C155" s="341" t="s">
        <v>577</v>
      </c>
      <c r="D155" s="289"/>
      <c r="E155" s="289"/>
      <c r="F155" s="342" t="s">
        <v>569</v>
      </c>
      <c r="G155" s="289"/>
      <c r="H155" s="341" t="s">
        <v>609</v>
      </c>
      <c r="I155" s="341" t="s">
        <v>579</v>
      </c>
      <c r="J155" s="341"/>
      <c r="K155" s="337"/>
    </row>
    <row r="156" s="1" customFormat="1" ht="15" customHeight="1">
      <c r="B156" s="314"/>
      <c r="C156" s="341" t="s">
        <v>588</v>
      </c>
      <c r="D156" s="289"/>
      <c r="E156" s="289"/>
      <c r="F156" s="342" t="s">
        <v>575</v>
      </c>
      <c r="G156" s="289"/>
      <c r="H156" s="341" t="s">
        <v>609</v>
      </c>
      <c r="I156" s="341" t="s">
        <v>571</v>
      </c>
      <c r="J156" s="341">
        <v>50</v>
      </c>
      <c r="K156" s="337"/>
    </row>
    <row r="157" s="1" customFormat="1" ht="15" customHeight="1">
      <c r="B157" s="314"/>
      <c r="C157" s="341" t="s">
        <v>596</v>
      </c>
      <c r="D157" s="289"/>
      <c r="E157" s="289"/>
      <c r="F157" s="342" t="s">
        <v>575</v>
      </c>
      <c r="G157" s="289"/>
      <c r="H157" s="341" t="s">
        <v>609</v>
      </c>
      <c r="I157" s="341" t="s">
        <v>571</v>
      </c>
      <c r="J157" s="341">
        <v>50</v>
      </c>
      <c r="K157" s="337"/>
    </row>
    <row r="158" s="1" customFormat="1" ht="15" customHeight="1">
      <c r="B158" s="314"/>
      <c r="C158" s="341" t="s">
        <v>594</v>
      </c>
      <c r="D158" s="289"/>
      <c r="E158" s="289"/>
      <c r="F158" s="342" t="s">
        <v>575</v>
      </c>
      <c r="G158" s="289"/>
      <c r="H158" s="341" t="s">
        <v>609</v>
      </c>
      <c r="I158" s="341" t="s">
        <v>571</v>
      </c>
      <c r="J158" s="341">
        <v>50</v>
      </c>
      <c r="K158" s="337"/>
    </row>
    <row r="159" s="1" customFormat="1" ht="15" customHeight="1">
      <c r="B159" s="314"/>
      <c r="C159" s="341" t="s">
        <v>91</v>
      </c>
      <c r="D159" s="289"/>
      <c r="E159" s="289"/>
      <c r="F159" s="342" t="s">
        <v>569</v>
      </c>
      <c r="G159" s="289"/>
      <c r="H159" s="341" t="s">
        <v>631</v>
      </c>
      <c r="I159" s="341" t="s">
        <v>571</v>
      </c>
      <c r="J159" s="341" t="s">
        <v>632</v>
      </c>
      <c r="K159" s="337"/>
    </row>
    <row r="160" s="1" customFormat="1" ht="15" customHeight="1">
      <c r="B160" s="314"/>
      <c r="C160" s="341" t="s">
        <v>633</v>
      </c>
      <c r="D160" s="289"/>
      <c r="E160" s="289"/>
      <c r="F160" s="342" t="s">
        <v>569</v>
      </c>
      <c r="G160" s="289"/>
      <c r="H160" s="341" t="s">
        <v>634</v>
      </c>
      <c r="I160" s="341" t="s">
        <v>604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635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563</v>
      </c>
      <c r="D166" s="304"/>
      <c r="E166" s="304"/>
      <c r="F166" s="304" t="s">
        <v>564</v>
      </c>
      <c r="G166" s="346"/>
      <c r="H166" s="347" t="s">
        <v>55</v>
      </c>
      <c r="I166" s="347" t="s">
        <v>58</v>
      </c>
      <c r="J166" s="304" t="s">
        <v>565</v>
      </c>
      <c r="K166" s="281"/>
    </row>
    <row r="167" s="1" customFormat="1" ht="17.25" customHeight="1">
      <c r="B167" s="282"/>
      <c r="C167" s="306" t="s">
        <v>566</v>
      </c>
      <c r="D167" s="306"/>
      <c r="E167" s="306"/>
      <c r="F167" s="307" t="s">
        <v>567</v>
      </c>
      <c r="G167" s="348"/>
      <c r="H167" s="349"/>
      <c r="I167" s="349"/>
      <c r="J167" s="306" t="s">
        <v>568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572</v>
      </c>
      <c r="D169" s="289"/>
      <c r="E169" s="289"/>
      <c r="F169" s="312" t="s">
        <v>569</v>
      </c>
      <c r="G169" s="289"/>
      <c r="H169" s="289" t="s">
        <v>609</v>
      </c>
      <c r="I169" s="289" t="s">
        <v>571</v>
      </c>
      <c r="J169" s="289">
        <v>120</v>
      </c>
      <c r="K169" s="337"/>
    </row>
    <row r="170" s="1" customFormat="1" ht="15" customHeight="1">
      <c r="B170" s="314"/>
      <c r="C170" s="289" t="s">
        <v>618</v>
      </c>
      <c r="D170" s="289"/>
      <c r="E170" s="289"/>
      <c r="F170" s="312" t="s">
        <v>569</v>
      </c>
      <c r="G170" s="289"/>
      <c r="H170" s="289" t="s">
        <v>619</v>
      </c>
      <c r="I170" s="289" t="s">
        <v>571</v>
      </c>
      <c r="J170" s="289" t="s">
        <v>620</v>
      </c>
      <c r="K170" s="337"/>
    </row>
    <row r="171" s="1" customFormat="1" ht="15" customHeight="1">
      <c r="B171" s="314"/>
      <c r="C171" s="289" t="s">
        <v>517</v>
      </c>
      <c r="D171" s="289"/>
      <c r="E171" s="289"/>
      <c r="F171" s="312" t="s">
        <v>569</v>
      </c>
      <c r="G171" s="289"/>
      <c r="H171" s="289" t="s">
        <v>636</v>
      </c>
      <c r="I171" s="289" t="s">
        <v>571</v>
      </c>
      <c r="J171" s="289" t="s">
        <v>620</v>
      </c>
      <c r="K171" s="337"/>
    </row>
    <row r="172" s="1" customFormat="1" ht="15" customHeight="1">
      <c r="B172" s="314"/>
      <c r="C172" s="289" t="s">
        <v>574</v>
      </c>
      <c r="D172" s="289"/>
      <c r="E172" s="289"/>
      <c r="F172" s="312" t="s">
        <v>575</v>
      </c>
      <c r="G172" s="289"/>
      <c r="H172" s="289" t="s">
        <v>636</v>
      </c>
      <c r="I172" s="289" t="s">
        <v>571</v>
      </c>
      <c r="J172" s="289">
        <v>50</v>
      </c>
      <c r="K172" s="337"/>
    </row>
    <row r="173" s="1" customFormat="1" ht="15" customHeight="1">
      <c r="B173" s="314"/>
      <c r="C173" s="289" t="s">
        <v>577</v>
      </c>
      <c r="D173" s="289"/>
      <c r="E173" s="289"/>
      <c r="F173" s="312" t="s">
        <v>569</v>
      </c>
      <c r="G173" s="289"/>
      <c r="H173" s="289" t="s">
        <v>636</v>
      </c>
      <c r="I173" s="289" t="s">
        <v>579</v>
      </c>
      <c r="J173" s="289"/>
      <c r="K173" s="337"/>
    </row>
    <row r="174" s="1" customFormat="1" ht="15" customHeight="1">
      <c r="B174" s="314"/>
      <c r="C174" s="289" t="s">
        <v>588</v>
      </c>
      <c r="D174" s="289"/>
      <c r="E174" s="289"/>
      <c r="F174" s="312" t="s">
        <v>575</v>
      </c>
      <c r="G174" s="289"/>
      <c r="H174" s="289" t="s">
        <v>636</v>
      </c>
      <c r="I174" s="289" t="s">
        <v>571</v>
      </c>
      <c r="J174" s="289">
        <v>50</v>
      </c>
      <c r="K174" s="337"/>
    </row>
    <row r="175" s="1" customFormat="1" ht="15" customHeight="1">
      <c r="B175" s="314"/>
      <c r="C175" s="289" t="s">
        <v>596</v>
      </c>
      <c r="D175" s="289"/>
      <c r="E175" s="289"/>
      <c r="F175" s="312" t="s">
        <v>575</v>
      </c>
      <c r="G175" s="289"/>
      <c r="H175" s="289" t="s">
        <v>636</v>
      </c>
      <c r="I175" s="289" t="s">
        <v>571</v>
      </c>
      <c r="J175" s="289">
        <v>50</v>
      </c>
      <c r="K175" s="337"/>
    </row>
    <row r="176" s="1" customFormat="1" ht="15" customHeight="1">
      <c r="B176" s="314"/>
      <c r="C176" s="289" t="s">
        <v>594</v>
      </c>
      <c r="D176" s="289"/>
      <c r="E176" s="289"/>
      <c r="F176" s="312" t="s">
        <v>575</v>
      </c>
      <c r="G176" s="289"/>
      <c r="H176" s="289" t="s">
        <v>636</v>
      </c>
      <c r="I176" s="289" t="s">
        <v>571</v>
      </c>
      <c r="J176" s="289">
        <v>50</v>
      </c>
      <c r="K176" s="337"/>
    </row>
    <row r="177" s="1" customFormat="1" ht="15" customHeight="1">
      <c r="B177" s="314"/>
      <c r="C177" s="289" t="s">
        <v>103</v>
      </c>
      <c r="D177" s="289"/>
      <c r="E177" s="289"/>
      <c r="F177" s="312" t="s">
        <v>569</v>
      </c>
      <c r="G177" s="289"/>
      <c r="H177" s="289" t="s">
        <v>637</v>
      </c>
      <c r="I177" s="289" t="s">
        <v>638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569</v>
      </c>
      <c r="G178" s="289"/>
      <c r="H178" s="289" t="s">
        <v>639</v>
      </c>
      <c r="I178" s="289" t="s">
        <v>640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569</v>
      </c>
      <c r="G179" s="289"/>
      <c r="H179" s="289" t="s">
        <v>641</v>
      </c>
      <c r="I179" s="289" t="s">
        <v>571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569</v>
      </c>
      <c r="G180" s="289"/>
      <c r="H180" s="289" t="s">
        <v>642</v>
      </c>
      <c r="I180" s="289" t="s">
        <v>571</v>
      </c>
      <c r="J180" s="289">
        <v>255</v>
      </c>
      <c r="K180" s="337"/>
    </row>
    <row r="181" s="1" customFormat="1" ht="15" customHeight="1">
      <c r="B181" s="314"/>
      <c r="C181" s="289" t="s">
        <v>104</v>
      </c>
      <c r="D181" s="289"/>
      <c r="E181" s="289"/>
      <c r="F181" s="312" t="s">
        <v>569</v>
      </c>
      <c r="G181" s="289"/>
      <c r="H181" s="289" t="s">
        <v>533</v>
      </c>
      <c r="I181" s="289" t="s">
        <v>571</v>
      </c>
      <c r="J181" s="289">
        <v>10</v>
      </c>
      <c r="K181" s="337"/>
    </row>
    <row r="182" s="1" customFormat="1" ht="15" customHeight="1">
      <c r="B182" s="314"/>
      <c r="C182" s="289" t="s">
        <v>105</v>
      </c>
      <c r="D182" s="289"/>
      <c r="E182" s="289"/>
      <c r="F182" s="312" t="s">
        <v>569</v>
      </c>
      <c r="G182" s="289"/>
      <c r="H182" s="289" t="s">
        <v>643</v>
      </c>
      <c r="I182" s="289" t="s">
        <v>604</v>
      </c>
      <c r="J182" s="289"/>
      <c r="K182" s="337"/>
    </row>
    <row r="183" s="1" customFormat="1" ht="15" customHeight="1">
      <c r="B183" s="314"/>
      <c r="C183" s="289" t="s">
        <v>644</v>
      </c>
      <c r="D183" s="289"/>
      <c r="E183" s="289"/>
      <c r="F183" s="312" t="s">
        <v>569</v>
      </c>
      <c r="G183" s="289"/>
      <c r="H183" s="289" t="s">
        <v>645</v>
      </c>
      <c r="I183" s="289" t="s">
        <v>604</v>
      </c>
      <c r="J183" s="289"/>
      <c r="K183" s="337"/>
    </row>
    <row r="184" s="1" customFormat="1" ht="15" customHeight="1">
      <c r="B184" s="314"/>
      <c r="C184" s="289" t="s">
        <v>633</v>
      </c>
      <c r="D184" s="289"/>
      <c r="E184" s="289"/>
      <c r="F184" s="312" t="s">
        <v>569</v>
      </c>
      <c r="G184" s="289"/>
      <c r="H184" s="289" t="s">
        <v>646</v>
      </c>
      <c r="I184" s="289" t="s">
        <v>604</v>
      </c>
      <c r="J184" s="289"/>
      <c r="K184" s="337"/>
    </row>
    <row r="185" s="1" customFormat="1" ht="15" customHeight="1">
      <c r="B185" s="314"/>
      <c r="C185" s="289" t="s">
        <v>107</v>
      </c>
      <c r="D185" s="289"/>
      <c r="E185" s="289"/>
      <c r="F185" s="312" t="s">
        <v>575</v>
      </c>
      <c r="G185" s="289"/>
      <c r="H185" s="289" t="s">
        <v>647</v>
      </c>
      <c r="I185" s="289" t="s">
        <v>571</v>
      </c>
      <c r="J185" s="289">
        <v>50</v>
      </c>
      <c r="K185" s="337"/>
    </row>
    <row r="186" s="1" customFormat="1" ht="15" customHeight="1">
      <c r="B186" s="314"/>
      <c r="C186" s="289" t="s">
        <v>648</v>
      </c>
      <c r="D186" s="289"/>
      <c r="E186" s="289"/>
      <c r="F186" s="312" t="s">
        <v>575</v>
      </c>
      <c r="G186" s="289"/>
      <c r="H186" s="289" t="s">
        <v>649</v>
      </c>
      <c r="I186" s="289" t="s">
        <v>650</v>
      </c>
      <c r="J186" s="289"/>
      <c r="K186" s="337"/>
    </row>
    <row r="187" s="1" customFormat="1" ht="15" customHeight="1">
      <c r="B187" s="314"/>
      <c r="C187" s="289" t="s">
        <v>651</v>
      </c>
      <c r="D187" s="289"/>
      <c r="E187" s="289"/>
      <c r="F187" s="312" t="s">
        <v>575</v>
      </c>
      <c r="G187" s="289"/>
      <c r="H187" s="289" t="s">
        <v>652</v>
      </c>
      <c r="I187" s="289" t="s">
        <v>650</v>
      </c>
      <c r="J187" s="289"/>
      <c r="K187" s="337"/>
    </row>
    <row r="188" s="1" customFormat="1" ht="15" customHeight="1">
      <c r="B188" s="314"/>
      <c r="C188" s="289" t="s">
        <v>653</v>
      </c>
      <c r="D188" s="289"/>
      <c r="E188" s="289"/>
      <c r="F188" s="312" t="s">
        <v>575</v>
      </c>
      <c r="G188" s="289"/>
      <c r="H188" s="289" t="s">
        <v>654</v>
      </c>
      <c r="I188" s="289" t="s">
        <v>650</v>
      </c>
      <c r="J188" s="289"/>
      <c r="K188" s="337"/>
    </row>
    <row r="189" s="1" customFormat="1" ht="15" customHeight="1">
      <c r="B189" s="314"/>
      <c r="C189" s="350" t="s">
        <v>655</v>
      </c>
      <c r="D189" s="289"/>
      <c r="E189" s="289"/>
      <c r="F189" s="312" t="s">
        <v>575</v>
      </c>
      <c r="G189" s="289"/>
      <c r="H189" s="289" t="s">
        <v>656</v>
      </c>
      <c r="I189" s="289" t="s">
        <v>657</v>
      </c>
      <c r="J189" s="351" t="s">
        <v>658</v>
      </c>
      <c r="K189" s="337"/>
    </row>
    <row r="190" s="17" customFormat="1" ht="15" customHeight="1">
      <c r="B190" s="352"/>
      <c r="C190" s="353" t="s">
        <v>659</v>
      </c>
      <c r="D190" s="354"/>
      <c r="E190" s="354"/>
      <c r="F190" s="355" t="s">
        <v>575</v>
      </c>
      <c r="G190" s="354"/>
      <c r="H190" s="354" t="s">
        <v>660</v>
      </c>
      <c r="I190" s="354" t="s">
        <v>657</v>
      </c>
      <c r="J190" s="356" t="s">
        <v>658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569</v>
      </c>
      <c r="G191" s="289"/>
      <c r="H191" s="286" t="s">
        <v>661</v>
      </c>
      <c r="I191" s="289" t="s">
        <v>662</v>
      </c>
      <c r="J191" s="289"/>
      <c r="K191" s="337"/>
    </row>
    <row r="192" s="1" customFormat="1" ht="15" customHeight="1">
      <c r="B192" s="314"/>
      <c r="C192" s="350" t="s">
        <v>663</v>
      </c>
      <c r="D192" s="289"/>
      <c r="E192" s="289"/>
      <c r="F192" s="312" t="s">
        <v>569</v>
      </c>
      <c r="G192" s="289"/>
      <c r="H192" s="289" t="s">
        <v>664</v>
      </c>
      <c r="I192" s="289" t="s">
        <v>604</v>
      </c>
      <c r="J192" s="289"/>
      <c r="K192" s="337"/>
    </row>
    <row r="193" s="1" customFormat="1" ht="15" customHeight="1">
      <c r="B193" s="314"/>
      <c r="C193" s="350" t="s">
        <v>665</v>
      </c>
      <c r="D193" s="289"/>
      <c r="E193" s="289"/>
      <c r="F193" s="312" t="s">
        <v>569</v>
      </c>
      <c r="G193" s="289"/>
      <c r="H193" s="289" t="s">
        <v>666</v>
      </c>
      <c r="I193" s="289" t="s">
        <v>604</v>
      </c>
      <c r="J193" s="289"/>
      <c r="K193" s="337"/>
    </row>
    <row r="194" s="1" customFormat="1" ht="15" customHeight="1">
      <c r="B194" s="314"/>
      <c r="C194" s="350" t="s">
        <v>667</v>
      </c>
      <c r="D194" s="289"/>
      <c r="E194" s="289"/>
      <c r="F194" s="312" t="s">
        <v>575</v>
      </c>
      <c r="G194" s="289"/>
      <c r="H194" s="289" t="s">
        <v>668</v>
      </c>
      <c r="I194" s="289" t="s">
        <v>604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669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670</v>
      </c>
      <c r="D201" s="359"/>
      <c r="E201" s="359"/>
      <c r="F201" s="359" t="s">
        <v>671</v>
      </c>
      <c r="G201" s="360"/>
      <c r="H201" s="359" t="s">
        <v>672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662</v>
      </c>
      <c r="D203" s="289"/>
      <c r="E203" s="289"/>
      <c r="F203" s="312" t="s">
        <v>44</v>
      </c>
      <c r="G203" s="289"/>
      <c r="H203" s="289" t="s">
        <v>673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674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675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676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677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616</v>
      </c>
      <c r="D209" s="289"/>
      <c r="E209" s="289"/>
      <c r="F209" s="312" t="s">
        <v>510</v>
      </c>
      <c r="G209" s="289"/>
      <c r="H209" s="289" t="s">
        <v>678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513</v>
      </c>
      <c r="G210" s="289"/>
      <c r="H210" s="289" t="s">
        <v>514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80</v>
      </c>
      <c r="G211" s="289"/>
      <c r="H211" s="289" t="s">
        <v>679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84</v>
      </c>
      <c r="G212" s="350"/>
      <c r="H212" s="341" t="s">
        <v>85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515</v>
      </c>
      <c r="G213" s="350"/>
      <c r="H213" s="341" t="s">
        <v>490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640</v>
      </c>
      <c r="D215" s="289"/>
      <c r="E215" s="289"/>
      <c r="F215" s="312">
        <v>1</v>
      </c>
      <c r="G215" s="350"/>
      <c r="H215" s="341" t="s">
        <v>680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681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682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683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2024-07-30T09:42:26Z</dcterms:created>
  <dcterms:modified xsi:type="dcterms:W3CDTF">2024-07-30T09:42:29Z</dcterms:modified>
</cp:coreProperties>
</file>